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hidePivotFieldList="1" defaultThemeVersion="124226"/>
  <xr:revisionPtr revIDLastSave="0" documentId="13_ncr:1_{E71E6FD4-5B80-4430-B95F-068B27F5A340}" xr6:coauthVersionLast="47" xr6:coauthVersionMax="47" xr10:uidLastSave="{00000000-0000-0000-0000-000000000000}"/>
  <bookViews>
    <workbookView xWindow="14490" yWindow="-16395" windowWidth="29040" windowHeight="15720" activeTab="3" xr2:uid="{00000000-000D-0000-FFFF-FFFF00000000}"/>
  </bookViews>
  <sheets>
    <sheet name="Table of Contents" sheetId="17" r:id="rId1"/>
    <sheet name="MBS Issuance" sheetId="3" r:id="rId2"/>
    <sheet name="Trading Volume - $" sheetId="12" r:id="rId3"/>
    <sheet name="Trading Volume - #" sheetId="14" r:id="rId4"/>
    <sheet name="Fact Book $" sheetId="15" r:id="rId5"/>
    <sheet name="Fact Book #" sheetId="16" r:id="rId6"/>
    <sheet name="MBS Outstanding" sheetId="1" r:id="rId7"/>
    <sheet name="Non-Agency Issuance" sheetId="10" r:id="rId8"/>
    <sheet name="NonAgency Outstanding" sheetId="5"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3" i="14" l="1"/>
  <c r="R23" i="14"/>
  <c r="S23" i="14"/>
  <c r="T23" i="14"/>
  <c r="U23" i="14"/>
  <c r="V23" i="14"/>
  <c r="X23" i="14"/>
  <c r="Y23" i="14"/>
  <c r="Z23" i="14"/>
  <c r="AA23" i="14"/>
  <c r="AB23" i="14"/>
  <c r="AC23" i="14"/>
  <c r="AD23" i="14"/>
  <c r="Q39" i="14"/>
  <c r="R39" i="14"/>
  <c r="S39" i="14"/>
  <c r="T39" i="14"/>
  <c r="U39" i="14"/>
  <c r="V39" i="14"/>
  <c r="X39" i="14"/>
  <c r="Y39" i="14"/>
  <c r="Z39" i="14"/>
  <c r="AA39" i="14"/>
  <c r="AB39" i="14"/>
  <c r="AC39" i="14"/>
  <c r="AD39" i="14"/>
  <c r="AF39" i="14"/>
  <c r="AG39" i="14"/>
  <c r="AH39" i="14"/>
  <c r="AI39" i="14"/>
  <c r="AJ39" i="14"/>
  <c r="AK39" i="14"/>
  <c r="Q76" i="14"/>
  <c r="R76" i="14"/>
  <c r="S76" i="14"/>
  <c r="T76" i="14"/>
  <c r="U76" i="14"/>
  <c r="V76" i="14"/>
  <c r="X76" i="14"/>
  <c r="Y76" i="14"/>
  <c r="Z76" i="14"/>
  <c r="AA76" i="14"/>
  <c r="AB76" i="14"/>
  <c r="AC76" i="14"/>
  <c r="AD76" i="14"/>
  <c r="AF76" i="14"/>
  <c r="AG76" i="14"/>
  <c r="AH76" i="14"/>
  <c r="AI76" i="14"/>
  <c r="AJ76" i="14"/>
  <c r="AK76" i="14"/>
  <c r="Q75" i="14"/>
  <c r="R75" i="14"/>
  <c r="S75" i="14"/>
  <c r="T75" i="14"/>
  <c r="U75" i="14"/>
  <c r="V75" i="14"/>
  <c r="X75" i="14"/>
  <c r="Y75" i="14"/>
  <c r="Z75" i="14"/>
  <c r="AA75" i="14"/>
  <c r="AB75" i="14"/>
  <c r="AC75" i="14"/>
  <c r="AD75" i="14"/>
  <c r="AF75" i="14"/>
  <c r="AG75" i="14"/>
  <c r="AH75" i="14"/>
  <c r="AI75" i="14"/>
  <c r="AJ75" i="14"/>
  <c r="AK75" i="14"/>
  <c r="Q75" i="12"/>
  <c r="R75" i="12"/>
  <c r="S75" i="12"/>
  <c r="T75" i="12"/>
  <c r="U75" i="12"/>
  <c r="V75" i="12"/>
  <c r="X75" i="12"/>
  <c r="Y75" i="12"/>
  <c r="Z75" i="12"/>
  <c r="AA75" i="12"/>
  <c r="AB75" i="12"/>
  <c r="AC75" i="12"/>
  <c r="AD75" i="12"/>
  <c r="AF75" i="12"/>
  <c r="AG75" i="12"/>
  <c r="AH75" i="12"/>
  <c r="AI75" i="12"/>
  <c r="AJ75" i="12"/>
  <c r="AK75" i="12"/>
  <c r="AM75" i="12"/>
  <c r="AN75" i="12"/>
  <c r="AO75" i="12"/>
  <c r="AP75" i="12"/>
  <c r="AQ75" i="12"/>
  <c r="AR75" i="12"/>
  <c r="AS75" i="12"/>
  <c r="Q76" i="12"/>
  <c r="R76" i="12"/>
  <c r="S76" i="12"/>
  <c r="T76" i="12"/>
  <c r="U76" i="12"/>
  <c r="V76" i="12"/>
  <c r="X76" i="12"/>
  <c r="Y76" i="12"/>
  <c r="Z76" i="12"/>
  <c r="AA76" i="12"/>
  <c r="AB76" i="12"/>
  <c r="AC76" i="12"/>
  <c r="AD76" i="12"/>
  <c r="AF76" i="12"/>
  <c r="AG76" i="12"/>
  <c r="AH76" i="12"/>
  <c r="AI76" i="12"/>
  <c r="AJ76" i="12"/>
  <c r="AK76" i="12"/>
  <c r="AM76" i="12"/>
  <c r="AN76" i="12"/>
  <c r="AO76" i="12"/>
  <c r="AP76" i="12"/>
  <c r="AQ76" i="12"/>
  <c r="AR76" i="12"/>
  <c r="AS76" i="12"/>
  <c r="Q23" i="12"/>
  <c r="R23" i="12"/>
  <c r="S23" i="12"/>
  <c r="T23" i="12"/>
  <c r="U23" i="12"/>
  <c r="V23" i="12"/>
  <c r="X23" i="12"/>
  <c r="Y23" i="12"/>
  <c r="Z23" i="12"/>
  <c r="AA23" i="12"/>
  <c r="AB23" i="12"/>
  <c r="AC23" i="12"/>
  <c r="AD23" i="12"/>
  <c r="Q39" i="12"/>
  <c r="R39" i="12"/>
  <c r="S39" i="12"/>
  <c r="T39" i="12"/>
  <c r="U39" i="12"/>
  <c r="V39" i="12"/>
  <c r="X39" i="12"/>
  <c r="Y39" i="12"/>
  <c r="Z39" i="12"/>
  <c r="AA39" i="12"/>
  <c r="AB39" i="12"/>
  <c r="AC39" i="12"/>
  <c r="AD39" i="12"/>
  <c r="AF39" i="12"/>
  <c r="AG39" i="12"/>
  <c r="AH39" i="12"/>
  <c r="AI39" i="12"/>
  <c r="AJ39" i="12"/>
  <c r="AK39" i="12"/>
  <c r="AM39" i="12"/>
  <c r="AN39" i="12"/>
  <c r="AO39" i="12"/>
  <c r="AP39" i="12"/>
  <c r="AQ39" i="12"/>
  <c r="AR39" i="12"/>
  <c r="AS39" i="12"/>
  <c r="L46" i="3"/>
  <c r="M46" i="3"/>
  <c r="O46" i="3"/>
  <c r="P46" i="3"/>
  <c r="R46" i="3"/>
  <c r="S46" i="3"/>
  <c r="T46" i="3"/>
  <c r="L62" i="3"/>
  <c r="M62" i="3"/>
  <c r="O62" i="3"/>
  <c r="P62" i="3"/>
  <c r="R62" i="3"/>
  <c r="S62" i="3"/>
  <c r="T62" i="3"/>
  <c r="V62" i="3"/>
  <c r="W62" i="3"/>
  <c r="Y62" i="3"/>
  <c r="Z62" i="3"/>
  <c r="AB62" i="3"/>
  <c r="AC62" i="3"/>
  <c r="AD62" i="3"/>
  <c r="L99" i="3"/>
  <c r="M99" i="3"/>
  <c r="O99" i="3"/>
  <c r="P99" i="3"/>
  <c r="R99" i="3"/>
  <c r="S99" i="3"/>
  <c r="T99" i="3"/>
  <c r="V99" i="3"/>
  <c r="W99" i="3"/>
  <c r="Y99" i="3"/>
  <c r="Z99" i="3"/>
  <c r="AB99" i="3"/>
  <c r="AC99" i="3"/>
  <c r="AD99" i="3"/>
  <c r="L98" i="3"/>
  <c r="M98" i="3"/>
  <c r="O98" i="3"/>
  <c r="P98" i="3"/>
  <c r="R98" i="3"/>
  <c r="S98" i="3"/>
  <c r="T98" i="3"/>
  <c r="V98" i="3"/>
  <c r="W98" i="3"/>
  <c r="Y98" i="3"/>
  <c r="Z98" i="3"/>
  <c r="AB98" i="3"/>
  <c r="AC98" i="3"/>
  <c r="AD98" i="3"/>
  <c r="L96" i="3"/>
  <c r="M96" i="3"/>
  <c r="O96" i="3"/>
  <c r="P96" i="3"/>
  <c r="R96" i="3"/>
  <c r="S96" i="3"/>
  <c r="T96" i="3"/>
  <c r="V96" i="3"/>
  <c r="W96" i="3"/>
  <c r="Y96" i="3"/>
  <c r="Z96" i="3"/>
  <c r="AB96" i="3"/>
  <c r="AC96" i="3"/>
  <c r="AD96" i="3"/>
  <c r="L97" i="3"/>
  <c r="M97" i="3"/>
  <c r="O97" i="3"/>
  <c r="P97" i="3"/>
  <c r="R97" i="3"/>
  <c r="S97" i="3"/>
  <c r="T97" i="3"/>
  <c r="V97" i="3"/>
  <c r="W97" i="3"/>
  <c r="Y97" i="3"/>
  <c r="Z97" i="3"/>
  <c r="AB97" i="3"/>
  <c r="AC97" i="3"/>
  <c r="AD97" i="3"/>
  <c r="BB35" i="16"/>
  <c r="BC35" i="16"/>
  <c r="BD35" i="16"/>
  <c r="BE35" i="16"/>
  <c r="BG35" i="16"/>
  <c r="BI35" i="16"/>
  <c r="BJ35" i="16"/>
  <c r="BK35" i="16"/>
  <c r="BL35" i="16"/>
  <c r="BM35" i="16"/>
  <c r="BN35" i="16"/>
  <c r="BQ35" i="16"/>
  <c r="BR35" i="16"/>
  <c r="BS35" i="16"/>
  <c r="BT35" i="16"/>
  <c r="BV35" i="16"/>
  <c r="BX35" i="16"/>
  <c r="BY35" i="16"/>
  <c r="BZ35" i="16"/>
  <c r="CA35" i="16"/>
  <c r="CB35" i="16"/>
  <c r="CC35" i="16"/>
  <c r="CD35" i="16"/>
  <c r="AV35" i="16"/>
  <c r="AQ35" i="16"/>
  <c r="AL35" i="16"/>
  <c r="AG35" i="16"/>
  <c r="AB35" i="16"/>
  <c r="BB35" i="15"/>
  <c r="BC35" i="15"/>
  <c r="BD35" i="15"/>
  <c r="BE35" i="15"/>
  <c r="BG35" i="15"/>
  <c r="BI35" i="15"/>
  <c r="BJ35" i="15"/>
  <c r="BK35" i="15"/>
  <c r="BL35" i="15"/>
  <c r="BM35" i="15"/>
  <c r="BN35" i="15"/>
  <c r="BQ35" i="15"/>
  <c r="BR35" i="15"/>
  <c r="BS35" i="15"/>
  <c r="BT35" i="15"/>
  <c r="BV35" i="15"/>
  <c r="BX35" i="15"/>
  <c r="BY35" i="15"/>
  <c r="BZ35" i="15"/>
  <c r="CA35" i="15"/>
  <c r="CB35" i="15"/>
  <c r="CC35" i="15"/>
  <c r="AV35" i="15"/>
  <c r="AQ35" i="15"/>
  <c r="AL35" i="15"/>
  <c r="AG35" i="15"/>
  <c r="AB35" i="15"/>
  <c r="Q74" i="14"/>
  <c r="R74" i="14"/>
  <c r="S74" i="14"/>
  <c r="T74" i="14"/>
  <c r="U74" i="14"/>
  <c r="V74" i="14"/>
  <c r="X74" i="14"/>
  <c r="Y74" i="14"/>
  <c r="Z74" i="14"/>
  <c r="AA74" i="14"/>
  <c r="AB74" i="14"/>
  <c r="AC74" i="14"/>
  <c r="AD74" i="14"/>
  <c r="AF74" i="14"/>
  <c r="AG74" i="14"/>
  <c r="AH74" i="14"/>
  <c r="AI74" i="14"/>
  <c r="AJ74" i="14"/>
  <c r="AK74" i="14"/>
  <c r="AM74" i="14"/>
  <c r="AN74" i="14"/>
  <c r="AO74" i="14"/>
  <c r="AP74" i="14"/>
  <c r="AQ74" i="14"/>
  <c r="AR74" i="14"/>
  <c r="AS74" i="14"/>
  <c r="Q74" i="12"/>
  <c r="R74" i="12"/>
  <c r="S74" i="12"/>
  <c r="T74" i="12"/>
  <c r="U74" i="12"/>
  <c r="V74" i="12"/>
  <c r="X74" i="12"/>
  <c r="Y74" i="12"/>
  <c r="Z74" i="12"/>
  <c r="AA74" i="12"/>
  <c r="AB74" i="12"/>
  <c r="AC74" i="12"/>
  <c r="AD74" i="12"/>
  <c r="AF74" i="12"/>
  <c r="AG74" i="12"/>
  <c r="AH74" i="12"/>
  <c r="AI74" i="12"/>
  <c r="AJ74" i="12"/>
  <c r="AK74" i="12"/>
  <c r="AM74" i="12"/>
  <c r="AN74" i="12"/>
  <c r="AO74" i="12"/>
  <c r="AP74" i="12"/>
  <c r="AQ74" i="12"/>
  <c r="AR74" i="12"/>
  <c r="AS74" i="12"/>
  <c r="L61" i="3"/>
  <c r="M61" i="3"/>
  <c r="O61" i="3"/>
  <c r="P61" i="3"/>
  <c r="R61" i="3"/>
  <c r="S61" i="3"/>
  <c r="T61" i="3"/>
  <c r="V61" i="3"/>
  <c r="W61" i="3"/>
  <c r="Y61" i="3"/>
  <c r="Z61" i="3"/>
  <c r="AB61" i="3"/>
  <c r="AC61" i="3"/>
  <c r="AD61" i="3"/>
  <c r="Q73" i="14"/>
  <c r="R73" i="14"/>
  <c r="S73" i="14"/>
  <c r="T73" i="14"/>
  <c r="U73" i="14"/>
  <c r="V73" i="14"/>
  <c r="X73" i="14"/>
  <c r="Y73" i="14"/>
  <c r="Z73" i="14"/>
  <c r="AA73" i="14"/>
  <c r="AB73" i="14"/>
  <c r="AC73" i="14"/>
  <c r="AD73" i="14"/>
  <c r="AF73" i="14"/>
  <c r="AG73" i="14"/>
  <c r="AH73" i="14"/>
  <c r="AI73" i="14"/>
  <c r="AJ73" i="14"/>
  <c r="AK73" i="14"/>
  <c r="AM73" i="14"/>
  <c r="AN73" i="14"/>
  <c r="AO73" i="14"/>
  <c r="AP73" i="14"/>
  <c r="AQ73" i="14"/>
  <c r="AR73" i="14"/>
  <c r="AS73" i="14"/>
  <c r="Q38" i="14"/>
  <c r="R38" i="14"/>
  <c r="S38" i="14"/>
  <c r="T38" i="14"/>
  <c r="U38" i="14"/>
  <c r="V38" i="14"/>
  <c r="X38" i="14"/>
  <c r="Y38" i="14"/>
  <c r="Z38" i="14"/>
  <c r="AA38" i="14"/>
  <c r="AB38" i="14"/>
  <c r="AC38" i="14"/>
  <c r="AD38" i="14"/>
  <c r="AF38" i="14"/>
  <c r="AG38" i="14"/>
  <c r="AH38" i="14"/>
  <c r="AI38" i="14"/>
  <c r="AJ38" i="14"/>
  <c r="AK38" i="14"/>
  <c r="AM38" i="14"/>
  <c r="AN38" i="14"/>
  <c r="AO38" i="14"/>
  <c r="AP38" i="14"/>
  <c r="AQ38" i="14"/>
  <c r="AR38" i="14"/>
  <c r="AS38" i="14"/>
  <c r="Q38" i="12"/>
  <c r="R38" i="12"/>
  <c r="S38" i="12"/>
  <c r="T38" i="12"/>
  <c r="U38" i="12"/>
  <c r="V38" i="12"/>
  <c r="X38" i="12"/>
  <c r="Y38" i="12"/>
  <c r="Z38" i="12"/>
  <c r="AA38" i="12"/>
  <c r="AB38" i="12"/>
  <c r="AC38" i="12"/>
  <c r="AD38" i="12"/>
  <c r="AF38" i="12"/>
  <c r="AG38" i="12"/>
  <c r="AH38" i="12"/>
  <c r="AI38" i="12"/>
  <c r="AJ38" i="12"/>
  <c r="AK38" i="12"/>
  <c r="AM38" i="12"/>
  <c r="AN38" i="12"/>
  <c r="AO38" i="12"/>
  <c r="AP38" i="12"/>
  <c r="AQ38" i="12"/>
  <c r="AR38" i="12"/>
  <c r="AS38" i="12"/>
  <c r="Q73" i="12"/>
  <c r="R73" i="12"/>
  <c r="S73" i="12"/>
  <c r="T73" i="12"/>
  <c r="U73" i="12"/>
  <c r="V73" i="12"/>
  <c r="X73" i="12"/>
  <c r="Y73" i="12"/>
  <c r="Z73" i="12"/>
  <c r="AA73" i="12"/>
  <c r="AB73" i="12"/>
  <c r="AC73" i="12"/>
  <c r="AD73" i="12"/>
  <c r="AF73" i="12"/>
  <c r="AG73" i="12"/>
  <c r="AH73" i="12"/>
  <c r="AI73" i="12"/>
  <c r="AJ73" i="12"/>
  <c r="AK73" i="12"/>
  <c r="AM73" i="12"/>
  <c r="AN73" i="12"/>
  <c r="AO73" i="12"/>
  <c r="AP73" i="12"/>
  <c r="AQ73" i="12"/>
  <c r="AR73" i="12"/>
  <c r="AS73" i="12"/>
  <c r="L95" i="3"/>
  <c r="M95" i="3"/>
  <c r="O95" i="3"/>
  <c r="P95" i="3"/>
  <c r="R95" i="3"/>
  <c r="S95" i="3"/>
  <c r="T95" i="3"/>
  <c r="V95" i="3"/>
  <c r="W95" i="3"/>
  <c r="Y95" i="3"/>
  <c r="Z95" i="3"/>
  <c r="AB95" i="3"/>
  <c r="AC95" i="3"/>
  <c r="AD95" i="3"/>
  <c r="AF98" i="14"/>
  <c r="AG98" i="14"/>
  <c r="AH98" i="14"/>
  <c r="AI98" i="14"/>
  <c r="AJ98" i="14"/>
  <c r="AK98" i="14"/>
  <c r="AM98" i="14"/>
  <c r="AN98" i="14"/>
  <c r="AO98" i="14"/>
  <c r="AP98" i="14"/>
  <c r="AQ98" i="14"/>
  <c r="AR98" i="14"/>
  <c r="AS98" i="14"/>
  <c r="Q72" i="14"/>
  <c r="R72" i="14"/>
  <c r="S72" i="14"/>
  <c r="T72" i="14"/>
  <c r="U72" i="14"/>
  <c r="V72" i="14"/>
  <c r="X72" i="14"/>
  <c r="Y72" i="14"/>
  <c r="Z72" i="14"/>
  <c r="AA72" i="14"/>
  <c r="AB72" i="14"/>
  <c r="AC72" i="14"/>
  <c r="AD72" i="14"/>
  <c r="AF72" i="14"/>
  <c r="AG72" i="14"/>
  <c r="AH72" i="14"/>
  <c r="AI72" i="14"/>
  <c r="AJ72" i="14"/>
  <c r="AK72" i="14"/>
  <c r="AM72" i="14"/>
  <c r="AN72" i="14"/>
  <c r="AO72" i="14"/>
  <c r="AP72" i="14"/>
  <c r="AQ72" i="14"/>
  <c r="AR72" i="14"/>
  <c r="AS72" i="14"/>
  <c r="AF98" i="12"/>
  <c r="AG98" i="12"/>
  <c r="AH98" i="12"/>
  <c r="AI98" i="12"/>
  <c r="AJ98" i="12"/>
  <c r="AK98" i="12"/>
  <c r="AM98" i="12"/>
  <c r="AN98" i="12"/>
  <c r="AO98" i="12"/>
  <c r="AP98" i="12"/>
  <c r="AQ98" i="12"/>
  <c r="AR98" i="12"/>
  <c r="AS98" i="12"/>
  <c r="AR72" i="12"/>
  <c r="AS72" i="12"/>
  <c r="Q72" i="12"/>
  <c r="R72" i="12"/>
  <c r="S72" i="12"/>
  <c r="T72" i="12"/>
  <c r="U72" i="12"/>
  <c r="V72" i="12"/>
  <c r="X72" i="12"/>
  <c r="Y72" i="12"/>
  <c r="Z72" i="12"/>
  <c r="AA72" i="12"/>
  <c r="AB72" i="12"/>
  <c r="AC72" i="12"/>
  <c r="AD72" i="12"/>
  <c r="AF72" i="12"/>
  <c r="AG72" i="12"/>
  <c r="AH72" i="12"/>
  <c r="AI72" i="12"/>
  <c r="AJ72" i="12"/>
  <c r="AK72" i="12"/>
  <c r="AM72" i="12"/>
  <c r="AN72" i="12"/>
  <c r="AO72" i="12"/>
  <c r="AP72" i="12"/>
  <c r="AQ72" i="12"/>
  <c r="BB34" i="16"/>
  <c r="BC34" i="16"/>
  <c r="BD34" i="16"/>
  <c r="BE34" i="16"/>
  <c r="BG34" i="16"/>
  <c r="BI34" i="16"/>
  <c r="BJ34" i="16"/>
  <c r="BK34" i="16"/>
  <c r="BL34" i="16"/>
  <c r="BM34" i="16"/>
  <c r="BN34" i="16"/>
  <c r="BQ34" i="16"/>
  <c r="BR34" i="16"/>
  <c r="BS34" i="16"/>
  <c r="BT34" i="16"/>
  <c r="BV34" i="16"/>
  <c r="BX34" i="16"/>
  <c r="BY34" i="16"/>
  <c r="BZ34" i="16"/>
  <c r="CA34" i="16"/>
  <c r="CB34" i="16"/>
  <c r="CC34" i="16"/>
  <c r="AV34" i="16"/>
  <c r="AQ34" i="16"/>
  <c r="AL34" i="16"/>
  <c r="AG34" i="16"/>
  <c r="AB34" i="16"/>
  <c r="W34" i="16"/>
  <c r="O34" i="16"/>
  <c r="F34" i="16"/>
  <c r="BU35" i="16" s="1"/>
  <c r="BB34" i="15"/>
  <c r="BC34" i="15"/>
  <c r="BD34" i="15"/>
  <c r="BE34" i="15"/>
  <c r="BG34" i="15"/>
  <c r="BI34" i="15"/>
  <c r="BJ34" i="15"/>
  <c r="BK34" i="15"/>
  <c r="BL34" i="15"/>
  <c r="BM34" i="15"/>
  <c r="BN34" i="15"/>
  <c r="BQ34" i="15"/>
  <c r="BR34" i="15"/>
  <c r="BS34" i="15"/>
  <c r="BT34" i="15"/>
  <c r="BV34" i="15"/>
  <c r="BX34" i="15"/>
  <c r="BY34" i="15"/>
  <c r="BZ34" i="15"/>
  <c r="CA34" i="15"/>
  <c r="CB34" i="15"/>
  <c r="CC34" i="15"/>
  <c r="AV34" i="15"/>
  <c r="AQ34" i="15"/>
  <c r="AL34" i="15"/>
  <c r="AG34" i="15"/>
  <c r="AB34" i="15"/>
  <c r="W34" i="15"/>
  <c r="O34" i="15"/>
  <c r="CD35" i="15" s="1"/>
  <c r="F34" i="15"/>
  <c r="BU35" i="15" s="1"/>
  <c r="Q71" i="14"/>
  <c r="R71" i="14"/>
  <c r="S71" i="14"/>
  <c r="T71" i="14"/>
  <c r="U71" i="14"/>
  <c r="V71" i="14"/>
  <c r="X71" i="14"/>
  <c r="Y71" i="14"/>
  <c r="Z71" i="14"/>
  <c r="AA71" i="14"/>
  <c r="AB71" i="14"/>
  <c r="AC71" i="14"/>
  <c r="AD71" i="14"/>
  <c r="AF71" i="14"/>
  <c r="AG71" i="14"/>
  <c r="AH71" i="14"/>
  <c r="AI71" i="14"/>
  <c r="AJ71" i="14"/>
  <c r="AK71" i="14"/>
  <c r="AM71" i="14"/>
  <c r="AN71" i="14"/>
  <c r="AO71" i="14"/>
  <c r="AP71" i="14"/>
  <c r="AQ71" i="14"/>
  <c r="AR71" i="14"/>
  <c r="AS71" i="14"/>
  <c r="Q71" i="12"/>
  <c r="R71" i="12"/>
  <c r="S71" i="12"/>
  <c r="T71" i="12"/>
  <c r="U71" i="12"/>
  <c r="V71" i="12"/>
  <c r="X71" i="12"/>
  <c r="Y71" i="12"/>
  <c r="Z71" i="12"/>
  <c r="AA71" i="12"/>
  <c r="AB71" i="12"/>
  <c r="AC71" i="12"/>
  <c r="AD71" i="12"/>
  <c r="AF71" i="12"/>
  <c r="AG71" i="12"/>
  <c r="AH71" i="12"/>
  <c r="AI71" i="12"/>
  <c r="AJ71" i="12"/>
  <c r="AK71" i="12"/>
  <c r="AM71" i="12"/>
  <c r="AN71" i="12"/>
  <c r="AO71" i="12"/>
  <c r="AP71" i="12"/>
  <c r="AQ71" i="12"/>
  <c r="AR71" i="12"/>
  <c r="AS71" i="12"/>
  <c r="L94" i="3"/>
  <c r="M94" i="3"/>
  <c r="O94" i="3"/>
  <c r="P94" i="3"/>
  <c r="R94" i="3"/>
  <c r="S94" i="3"/>
  <c r="T94" i="3"/>
  <c r="V94" i="3"/>
  <c r="W94" i="3"/>
  <c r="Y94" i="3"/>
  <c r="Z94" i="3"/>
  <c r="AB94" i="3"/>
  <c r="AC94" i="3"/>
  <c r="AD94" i="3"/>
  <c r="L93" i="3"/>
  <c r="M93" i="3"/>
  <c r="O93" i="3"/>
  <c r="P93" i="3"/>
  <c r="R93" i="3"/>
  <c r="S93" i="3"/>
  <c r="T93" i="3"/>
  <c r="V93" i="3"/>
  <c r="W93" i="3"/>
  <c r="Y93" i="3"/>
  <c r="Z93" i="3"/>
  <c r="AB93" i="3"/>
  <c r="AC93" i="3"/>
  <c r="AD93" i="3"/>
  <c r="L60" i="3"/>
  <c r="M60" i="3"/>
  <c r="O60" i="3"/>
  <c r="P60" i="3"/>
  <c r="R60" i="3"/>
  <c r="S60" i="3"/>
  <c r="T60" i="3"/>
  <c r="V60" i="3"/>
  <c r="W60" i="3"/>
  <c r="Y60" i="3"/>
  <c r="Z60" i="3"/>
  <c r="AB60" i="3"/>
  <c r="AC60" i="3"/>
  <c r="AD60" i="3"/>
  <c r="Q69" i="14"/>
  <c r="R69" i="14"/>
  <c r="S69" i="14"/>
  <c r="T69" i="14"/>
  <c r="U69" i="14"/>
  <c r="V69" i="14"/>
  <c r="X69" i="14"/>
  <c r="Y69" i="14"/>
  <c r="Z69" i="14"/>
  <c r="AA69" i="14"/>
  <c r="AB69" i="14"/>
  <c r="AC69" i="14"/>
  <c r="AD69" i="14"/>
  <c r="AF69" i="14"/>
  <c r="AG69" i="14"/>
  <c r="AH69" i="14"/>
  <c r="AI69" i="14"/>
  <c r="AJ69" i="14"/>
  <c r="AK69" i="14"/>
  <c r="AM69" i="14"/>
  <c r="AN69" i="14"/>
  <c r="AO69" i="14"/>
  <c r="AP69" i="14"/>
  <c r="AQ69" i="14"/>
  <c r="AR69" i="14"/>
  <c r="AS69" i="14"/>
  <c r="Q70" i="14"/>
  <c r="R70" i="14"/>
  <c r="S70" i="14"/>
  <c r="T70" i="14"/>
  <c r="U70" i="14"/>
  <c r="V70" i="14"/>
  <c r="X70" i="14"/>
  <c r="Y70" i="14"/>
  <c r="Z70" i="14"/>
  <c r="AA70" i="14"/>
  <c r="AB70" i="14"/>
  <c r="AC70" i="14"/>
  <c r="AD70" i="14"/>
  <c r="AF70" i="14"/>
  <c r="AG70" i="14"/>
  <c r="AH70" i="14"/>
  <c r="AI70" i="14"/>
  <c r="AJ70" i="14"/>
  <c r="AK70" i="14"/>
  <c r="AM70" i="14"/>
  <c r="AN70" i="14"/>
  <c r="AO70" i="14"/>
  <c r="AP70" i="14"/>
  <c r="AQ70" i="14"/>
  <c r="AR70" i="14"/>
  <c r="AS70" i="14"/>
  <c r="Q37" i="14"/>
  <c r="R37" i="14"/>
  <c r="S37" i="14"/>
  <c r="T37" i="14"/>
  <c r="U37" i="14"/>
  <c r="V37" i="14"/>
  <c r="X37" i="14"/>
  <c r="Y37" i="14"/>
  <c r="Z37" i="14"/>
  <c r="AA37" i="14"/>
  <c r="AB37" i="14"/>
  <c r="AC37" i="14"/>
  <c r="AD37" i="14"/>
  <c r="AF37" i="14"/>
  <c r="AG37" i="14"/>
  <c r="AH37" i="14"/>
  <c r="AI37" i="14"/>
  <c r="AJ37" i="14"/>
  <c r="AK37" i="14"/>
  <c r="AM37" i="14"/>
  <c r="AN37" i="14"/>
  <c r="AO37" i="14"/>
  <c r="AP37" i="14"/>
  <c r="AQ37" i="14"/>
  <c r="AR37" i="14"/>
  <c r="AS37" i="14"/>
  <c r="Q70" i="12"/>
  <c r="R70" i="12"/>
  <c r="S70" i="12"/>
  <c r="T70" i="12"/>
  <c r="U70" i="12"/>
  <c r="V70" i="12"/>
  <c r="X70" i="12"/>
  <c r="Y70" i="12"/>
  <c r="Z70" i="12"/>
  <c r="AA70" i="12"/>
  <c r="AB70" i="12"/>
  <c r="AC70" i="12"/>
  <c r="AD70" i="12"/>
  <c r="AF70" i="12"/>
  <c r="AG70" i="12"/>
  <c r="AH70" i="12"/>
  <c r="AI70" i="12"/>
  <c r="AJ70" i="12"/>
  <c r="AK70" i="12"/>
  <c r="AM70" i="12"/>
  <c r="AN70" i="12"/>
  <c r="AO70" i="12"/>
  <c r="AP70" i="12"/>
  <c r="AQ70" i="12"/>
  <c r="AR70" i="12"/>
  <c r="AS70" i="12"/>
  <c r="Q37" i="12"/>
  <c r="R37" i="12"/>
  <c r="S37" i="12"/>
  <c r="T37" i="12"/>
  <c r="U37" i="12"/>
  <c r="V37" i="12"/>
  <c r="X37" i="12"/>
  <c r="Y37" i="12"/>
  <c r="Z37" i="12"/>
  <c r="AA37" i="12"/>
  <c r="AB37" i="12"/>
  <c r="AC37" i="12"/>
  <c r="AD37" i="12"/>
  <c r="AF37" i="12"/>
  <c r="AG37" i="12"/>
  <c r="AH37" i="12"/>
  <c r="AI37" i="12"/>
  <c r="AJ37" i="12"/>
  <c r="AK37" i="12"/>
  <c r="AM37" i="12"/>
  <c r="AN37" i="12"/>
  <c r="AO37" i="12"/>
  <c r="AP37" i="12"/>
  <c r="AQ37" i="12"/>
  <c r="AR37" i="12"/>
  <c r="AS37" i="12"/>
  <c r="L92" i="3"/>
  <c r="M92" i="3"/>
  <c r="O92" i="3"/>
  <c r="P92" i="3"/>
  <c r="R92" i="3"/>
  <c r="S92" i="3"/>
  <c r="T92" i="3"/>
  <c r="V92" i="3"/>
  <c r="W92" i="3"/>
  <c r="Y92" i="3"/>
  <c r="Z92" i="3"/>
  <c r="AB92" i="3"/>
  <c r="AC92" i="3"/>
  <c r="AD92" i="3"/>
  <c r="Q69" i="12" l="1"/>
  <c r="R69" i="12"/>
  <c r="S69" i="12"/>
  <c r="T69" i="12"/>
  <c r="U69" i="12"/>
  <c r="V69" i="12"/>
  <c r="X69" i="12"/>
  <c r="Y69" i="12"/>
  <c r="Z69" i="12"/>
  <c r="AA69" i="12"/>
  <c r="AB69" i="12"/>
  <c r="AC69" i="12"/>
  <c r="AD69" i="12"/>
  <c r="AF69" i="12"/>
  <c r="AG69" i="12"/>
  <c r="AH69" i="12"/>
  <c r="AI69" i="12"/>
  <c r="AJ69" i="12"/>
  <c r="AK69" i="12"/>
  <c r="AM69" i="12"/>
  <c r="AN69" i="12"/>
  <c r="AO69" i="12"/>
  <c r="AP69" i="12"/>
  <c r="AQ69" i="12"/>
  <c r="AR69" i="12"/>
  <c r="AS69" i="12"/>
  <c r="L91" i="3"/>
  <c r="M91" i="3"/>
  <c r="O91" i="3"/>
  <c r="P91" i="3"/>
  <c r="R91" i="3"/>
  <c r="S91" i="3"/>
  <c r="T91" i="3"/>
  <c r="V91" i="3"/>
  <c r="W91" i="3"/>
  <c r="Y91" i="3"/>
  <c r="Z91" i="3"/>
  <c r="AB91" i="3"/>
  <c r="AC91" i="3"/>
  <c r="AD91" i="3"/>
  <c r="Q68" i="14"/>
  <c r="R68" i="14"/>
  <c r="S68" i="14"/>
  <c r="T68" i="14"/>
  <c r="U68" i="14"/>
  <c r="V68" i="14"/>
  <c r="X68" i="14"/>
  <c r="Y68" i="14"/>
  <c r="Z68" i="14"/>
  <c r="AA68" i="14"/>
  <c r="AB68" i="14"/>
  <c r="AC68" i="14"/>
  <c r="AD68" i="14"/>
  <c r="AF68" i="14"/>
  <c r="AG68" i="14"/>
  <c r="AH68" i="14"/>
  <c r="AI68" i="14"/>
  <c r="AJ68" i="14"/>
  <c r="AK68" i="14"/>
  <c r="AM68" i="14"/>
  <c r="AN68" i="14"/>
  <c r="AO68" i="14"/>
  <c r="AP68" i="14"/>
  <c r="AQ68" i="14"/>
  <c r="AR68" i="14"/>
  <c r="AS68" i="14"/>
  <c r="Q68" i="12"/>
  <c r="R68" i="12"/>
  <c r="S68" i="12"/>
  <c r="T68" i="12"/>
  <c r="U68" i="12"/>
  <c r="V68" i="12"/>
  <c r="X68" i="12"/>
  <c r="Y68" i="12"/>
  <c r="Z68" i="12"/>
  <c r="AA68" i="12"/>
  <c r="AB68" i="12"/>
  <c r="AC68" i="12"/>
  <c r="AD68" i="12"/>
  <c r="AF68" i="12"/>
  <c r="AG68" i="12"/>
  <c r="AH68" i="12"/>
  <c r="AI68" i="12"/>
  <c r="AJ68" i="12"/>
  <c r="AK68" i="12"/>
  <c r="AM68" i="12"/>
  <c r="AN68" i="12"/>
  <c r="AO68" i="12"/>
  <c r="AP68" i="12"/>
  <c r="AQ68" i="12"/>
  <c r="AR68" i="12"/>
  <c r="AS68" i="12"/>
  <c r="F10" i="17"/>
  <c r="BB33" i="15"/>
  <c r="BC33" i="15"/>
  <c r="BD33" i="15"/>
  <c r="BE33" i="15"/>
  <c r="BG33" i="15"/>
  <c r="BI33" i="15"/>
  <c r="BJ33" i="15"/>
  <c r="BK33" i="15"/>
  <c r="BL33" i="15"/>
  <c r="BM33" i="15"/>
  <c r="BN33" i="15"/>
  <c r="BQ33" i="15"/>
  <c r="BR33" i="15"/>
  <c r="BS33" i="15"/>
  <c r="BT33" i="15"/>
  <c r="BV33" i="15"/>
  <c r="BX33" i="15"/>
  <c r="BY33" i="15"/>
  <c r="BZ33" i="15"/>
  <c r="CA33" i="15"/>
  <c r="CB33" i="15"/>
  <c r="CC33" i="15"/>
  <c r="AV33" i="15"/>
  <c r="AQ33" i="15"/>
  <c r="AL33" i="15"/>
  <c r="AG33" i="15"/>
  <c r="AB33" i="15"/>
  <c r="W33" i="15"/>
  <c r="O33" i="15"/>
  <c r="CD34" i="15" s="1"/>
  <c r="F33" i="15"/>
  <c r="BU34" i="15" s="1"/>
  <c r="BB33" i="16"/>
  <c r="BC33" i="16"/>
  <c r="BD33" i="16"/>
  <c r="BE33" i="16"/>
  <c r="BG33" i="16"/>
  <c r="BI33" i="16"/>
  <c r="BJ33" i="16"/>
  <c r="BK33" i="16"/>
  <c r="BL33" i="16"/>
  <c r="BM33" i="16"/>
  <c r="BN33" i="16"/>
  <c r="BQ33" i="16"/>
  <c r="BR33" i="16"/>
  <c r="BS33" i="16"/>
  <c r="BT33" i="16"/>
  <c r="BV33" i="16"/>
  <c r="BX33" i="16"/>
  <c r="BY33" i="16"/>
  <c r="BZ33" i="16"/>
  <c r="CA33" i="16"/>
  <c r="CB33" i="16"/>
  <c r="CC33" i="16"/>
  <c r="AV33" i="16"/>
  <c r="AQ33" i="16"/>
  <c r="AL33" i="16"/>
  <c r="AG33" i="16"/>
  <c r="AB33" i="16"/>
  <c r="W33" i="16"/>
  <c r="O33" i="16"/>
  <c r="CD34" i="16" s="1"/>
  <c r="F33" i="16"/>
  <c r="BU34" i="16" s="1"/>
  <c r="L90" i="3"/>
  <c r="M90" i="3"/>
  <c r="O90" i="3"/>
  <c r="P90" i="3"/>
  <c r="V90" i="3"/>
  <c r="W90" i="3"/>
  <c r="Y90" i="3"/>
  <c r="Z90" i="3"/>
  <c r="AF97" i="14" l="1"/>
  <c r="AG97" i="14"/>
  <c r="AH97" i="14"/>
  <c r="AI97" i="14"/>
  <c r="AJ97" i="14"/>
  <c r="AK97" i="14"/>
  <c r="AM97" i="14"/>
  <c r="AN97" i="14"/>
  <c r="AO97" i="14"/>
  <c r="AP97" i="14"/>
  <c r="AQ97" i="14"/>
  <c r="AR97" i="14"/>
  <c r="AS97" i="14"/>
  <c r="Q67" i="14"/>
  <c r="R67" i="14"/>
  <c r="S67" i="14"/>
  <c r="T67" i="14"/>
  <c r="U67" i="14"/>
  <c r="V67" i="14"/>
  <c r="X67" i="14"/>
  <c r="Y67" i="14"/>
  <c r="Z67" i="14"/>
  <c r="AA67" i="14"/>
  <c r="AB67" i="14"/>
  <c r="AC67" i="14"/>
  <c r="AD67" i="14"/>
  <c r="AF67" i="14"/>
  <c r="AG67" i="14"/>
  <c r="AH67" i="14"/>
  <c r="AI67" i="14"/>
  <c r="AJ67" i="14"/>
  <c r="AK67" i="14"/>
  <c r="AM67" i="14"/>
  <c r="AN67" i="14"/>
  <c r="AO67" i="14"/>
  <c r="AP67" i="14"/>
  <c r="AQ67" i="14"/>
  <c r="AR67" i="14"/>
  <c r="AS67" i="14"/>
  <c r="Q36" i="14"/>
  <c r="R36" i="14"/>
  <c r="S36" i="14"/>
  <c r="T36" i="14"/>
  <c r="U36" i="14"/>
  <c r="V36" i="14"/>
  <c r="X36" i="14"/>
  <c r="Y36" i="14"/>
  <c r="Z36" i="14"/>
  <c r="AA36" i="14"/>
  <c r="AB36" i="14"/>
  <c r="AC36" i="14"/>
  <c r="AD36" i="14"/>
  <c r="AF36" i="14"/>
  <c r="AG36" i="14"/>
  <c r="AH36" i="14"/>
  <c r="AI36" i="14"/>
  <c r="AJ36" i="14"/>
  <c r="AK36" i="14"/>
  <c r="AM36" i="14"/>
  <c r="AN36" i="14"/>
  <c r="AO36" i="14"/>
  <c r="AP36" i="14"/>
  <c r="AQ36" i="14"/>
  <c r="AR36" i="14"/>
  <c r="AS36" i="14"/>
  <c r="AF97" i="12"/>
  <c r="AG97" i="12"/>
  <c r="AH97" i="12"/>
  <c r="AI97" i="12"/>
  <c r="AJ97" i="12"/>
  <c r="AK97" i="12"/>
  <c r="AM97" i="12"/>
  <c r="AN97" i="12"/>
  <c r="AO97" i="12"/>
  <c r="AP97" i="12"/>
  <c r="AQ97" i="12"/>
  <c r="AR97" i="12"/>
  <c r="AS97" i="12"/>
  <c r="Q67" i="12"/>
  <c r="R67" i="12"/>
  <c r="S67" i="12"/>
  <c r="T67" i="12"/>
  <c r="U67" i="12"/>
  <c r="V67" i="12"/>
  <c r="X67" i="12"/>
  <c r="Y67" i="12"/>
  <c r="Z67" i="12"/>
  <c r="AA67" i="12"/>
  <c r="AB67" i="12"/>
  <c r="AC67" i="12"/>
  <c r="AD67" i="12"/>
  <c r="AF67" i="12"/>
  <c r="AG67" i="12"/>
  <c r="AH67" i="12"/>
  <c r="AI67" i="12"/>
  <c r="AJ67" i="12"/>
  <c r="AK67" i="12"/>
  <c r="AM67" i="12"/>
  <c r="AN67" i="12"/>
  <c r="AO67" i="12"/>
  <c r="AP67" i="12"/>
  <c r="AQ67" i="12"/>
  <c r="AR67" i="12"/>
  <c r="AS67" i="12"/>
  <c r="Q36" i="12"/>
  <c r="R36" i="12"/>
  <c r="S36" i="12"/>
  <c r="T36" i="12"/>
  <c r="U36" i="12"/>
  <c r="V36" i="12"/>
  <c r="X36" i="12"/>
  <c r="Y36" i="12"/>
  <c r="Z36" i="12"/>
  <c r="AA36" i="12"/>
  <c r="AB36" i="12"/>
  <c r="AC36" i="12"/>
  <c r="AD36" i="12"/>
  <c r="AF36" i="12"/>
  <c r="AG36" i="12"/>
  <c r="AH36" i="12"/>
  <c r="AI36" i="12"/>
  <c r="AJ36" i="12"/>
  <c r="AK36" i="12"/>
  <c r="AM36" i="12"/>
  <c r="AN36" i="12"/>
  <c r="AO36" i="12"/>
  <c r="AP36" i="12"/>
  <c r="AQ36" i="12"/>
  <c r="AR36" i="12"/>
  <c r="AS36" i="12"/>
  <c r="F32" i="16"/>
  <c r="F31" i="16"/>
  <c r="BF35" i="16" s="1"/>
  <c r="F30" i="16"/>
  <c r="BF34" i="16" s="1"/>
  <c r="F29" i="16"/>
  <c r="BF33" i="16" s="1"/>
  <c r="F27" i="16"/>
  <c r="F26" i="16"/>
  <c r="F25" i="16"/>
  <c r="F24" i="16"/>
  <c r="F23" i="16"/>
  <c r="F22" i="16"/>
  <c r="F21" i="16"/>
  <c r="F19" i="16"/>
  <c r="F18" i="16"/>
  <c r="F17" i="16"/>
  <c r="F16" i="16"/>
  <c r="F15" i="16"/>
  <c r="F14" i="16"/>
  <c r="F13" i="16"/>
  <c r="O26" i="16"/>
  <c r="O27" i="16"/>
  <c r="O28" i="16"/>
  <c r="O29" i="16"/>
  <c r="BO33" i="16" s="1"/>
  <c r="O30" i="16"/>
  <c r="BO34" i="16" s="1"/>
  <c r="O31" i="16"/>
  <c r="BO35" i="16" s="1"/>
  <c r="O32" i="16"/>
  <c r="CD33" i="16" s="1"/>
  <c r="O19" i="16"/>
  <c r="O18" i="16"/>
  <c r="O17" i="16"/>
  <c r="O16" i="16"/>
  <c r="O15" i="16"/>
  <c r="O14" i="16"/>
  <c r="O13" i="16"/>
  <c r="AB19" i="16"/>
  <c r="AB31" i="16"/>
  <c r="AB32" i="16"/>
  <c r="AG32" i="16"/>
  <c r="AG31" i="16"/>
  <c r="AG30" i="16"/>
  <c r="AG18" i="16"/>
  <c r="AG19" i="16"/>
  <c r="AL19" i="16"/>
  <c r="AL30" i="16"/>
  <c r="AL31" i="16"/>
  <c r="AL32" i="16"/>
  <c r="AQ32" i="16"/>
  <c r="AQ31" i="16"/>
  <c r="AQ30" i="16"/>
  <c r="AQ18" i="16"/>
  <c r="AQ19" i="16"/>
  <c r="AV19" i="16"/>
  <c r="AV29" i="16"/>
  <c r="AV30" i="16"/>
  <c r="AV31" i="16"/>
  <c r="AV32" i="16"/>
  <c r="W32" i="16"/>
  <c r="W31" i="16"/>
  <c r="W30" i="16"/>
  <c r="W29" i="16"/>
  <c r="W28" i="16"/>
  <c r="W27" i="16"/>
  <c r="W26" i="16"/>
  <c r="W25" i="16"/>
  <c r="W24" i="16"/>
  <c r="W23" i="16"/>
  <c r="W22" i="16"/>
  <c r="W21" i="16"/>
  <c r="W11" i="16"/>
  <c r="W12" i="16"/>
  <c r="W13" i="16"/>
  <c r="W14" i="16"/>
  <c r="W15" i="16"/>
  <c r="W16" i="16"/>
  <c r="W17" i="16"/>
  <c r="W18" i="16"/>
  <c r="W19" i="16"/>
  <c r="W10" i="16"/>
  <c r="BB32" i="16"/>
  <c r="BC32" i="16"/>
  <c r="BD32" i="16"/>
  <c r="BE32" i="16"/>
  <c r="BG32" i="16"/>
  <c r="BI32" i="16"/>
  <c r="BJ32" i="16"/>
  <c r="BK32" i="16"/>
  <c r="BL32" i="16"/>
  <c r="BM32" i="16"/>
  <c r="BN32" i="16"/>
  <c r="BQ32" i="16"/>
  <c r="BR32" i="16"/>
  <c r="BS32" i="16"/>
  <c r="BT32" i="16"/>
  <c r="BV32" i="16"/>
  <c r="BX32" i="16"/>
  <c r="BY32" i="16"/>
  <c r="BZ32" i="16"/>
  <c r="CA32" i="16"/>
  <c r="CB32" i="16"/>
  <c r="CC32" i="16"/>
  <c r="BB19" i="16"/>
  <c r="BC19" i="16"/>
  <c r="BD19" i="16"/>
  <c r="BE19" i="16"/>
  <c r="BG19" i="16"/>
  <c r="BI19" i="16"/>
  <c r="BJ19" i="16"/>
  <c r="BK19" i="16"/>
  <c r="BL19" i="16"/>
  <c r="BM19" i="16"/>
  <c r="BN19" i="16"/>
  <c r="W32" i="15"/>
  <c r="W31" i="15"/>
  <c r="W30" i="15"/>
  <c r="W29" i="15"/>
  <c r="W28" i="15"/>
  <c r="W27" i="15"/>
  <c r="W26" i="15"/>
  <c r="W25" i="15"/>
  <c r="W24" i="15"/>
  <c r="W23" i="15"/>
  <c r="W22" i="15"/>
  <c r="W21" i="15"/>
  <c r="W13" i="15"/>
  <c r="W14" i="15"/>
  <c r="W15" i="15"/>
  <c r="W16" i="15"/>
  <c r="W17" i="15"/>
  <c r="W18" i="15"/>
  <c r="W19" i="15"/>
  <c r="W12" i="15"/>
  <c r="AV31" i="15"/>
  <c r="AV32" i="15"/>
  <c r="AV18" i="15"/>
  <c r="AV19" i="15"/>
  <c r="AL29" i="15"/>
  <c r="AL30" i="15"/>
  <c r="AL31" i="15"/>
  <c r="AL32" i="15"/>
  <c r="AQ30" i="15"/>
  <c r="AQ31" i="15"/>
  <c r="AQ32" i="15"/>
  <c r="AQ17" i="15"/>
  <c r="AQ18" i="15"/>
  <c r="AQ19" i="15"/>
  <c r="AL17" i="15"/>
  <c r="AL18" i="15"/>
  <c r="AL19" i="15"/>
  <c r="AG17" i="15"/>
  <c r="AG18" i="15"/>
  <c r="AG19" i="15"/>
  <c r="AB17" i="15"/>
  <c r="AB18" i="15"/>
  <c r="AB19" i="15"/>
  <c r="AG28" i="15"/>
  <c r="AG29" i="15"/>
  <c r="AG30" i="15"/>
  <c r="AG31" i="15"/>
  <c r="AG32" i="15"/>
  <c r="AB27" i="15"/>
  <c r="AB28" i="15"/>
  <c r="AB29" i="15"/>
  <c r="AB30" i="15"/>
  <c r="AB31" i="15"/>
  <c r="AB32" i="15"/>
  <c r="O32" i="15"/>
  <c r="CD33" i="15" s="1"/>
  <c r="O31" i="15"/>
  <c r="BO35" i="15" s="1"/>
  <c r="O30" i="15"/>
  <c r="BO34" i="15" s="1"/>
  <c r="O29" i="15"/>
  <c r="BO33" i="15" s="1"/>
  <c r="O28" i="15"/>
  <c r="O27" i="15"/>
  <c r="O26" i="15"/>
  <c r="O25" i="15"/>
  <c r="O24" i="15"/>
  <c r="O23" i="15"/>
  <c r="O22" i="15"/>
  <c r="O21" i="15"/>
  <c r="O11" i="15"/>
  <c r="O12" i="15"/>
  <c r="O13" i="15"/>
  <c r="O14" i="15"/>
  <c r="O15" i="15"/>
  <c r="O16" i="15"/>
  <c r="O17" i="15"/>
  <c r="O18" i="15"/>
  <c r="O19" i="15"/>
  <c r="O10" i="15"/>
  <c r="BB32" i="15"/>
  <c r="BC32" i="15"/>
  <c r="BD32" i="15"/>
  <c r="BE32" i="15"/>
  <c r="BG32" i="15"/>
  <c r="BI32" i="15"/>
  <c r="BJ32" i="15"/>
  <c r="BK32" i="15"/>
  <c r="BL32" i="15"/>
  <c r="BM32" i="15"/>
  <c r="BN32" i="15"/>
  <c r="BQ32" i="15"/>
  <c r="BR32" i="15"/>
  <c r="BS32" i="15"/>
  <c r="BT32" i="15"/>
  <c r="BV32" i="15"/>
  <c r="BX32" i="15"/>
  <c r="BY32" i="15"/>
  <c r="BZ32" i="15"/>
  <c r="CA32" i="15"/>
  <c r="CB32" i="15"/>
  <c r="CC32" i="15"/>
  <c r="BB19" i="15"/>
  <c r="BC19" i="15"/>
  <c r="BD19" i="15"/>
  <c r="BE19" i="15"/>
  <c r="BG19" i="15"/>
  <c r="BI19" i="15"/>
  <c r="BJ19" i="15"/>
  <c r="BK19" i="15"/>
  <c r="BL19" i="15"/>
  <c r="BM19" i="15"/>
  <c r="BN19" i="15"/>
  <c r="F30" i="15"/>
  <c r="BF34" i="15" s="1"/>
  <c r="F31" i="15"/>
  <c r="BF35" i="15" s="1"/>
  <c r="F32" i="15"/>
  <c r="F11" i="15"/>
  <c r="F12" i="15"/>
  <c r="F13" i="15"/>
  <c r="F14" i="15"/>
  <c r="F15" i="15"/>
  <c r="F16" i="15"/>
  <c r="F17" i="15"/>
  <c r="F18" i="15"/>
  <c r="F19" i="15"/>
  <c r="F10" i="15"/>
  <c r="BF19" i="16" l="1"/>
  <c r="BO19" i="16"/>
  <c r="BF19" i="15"/>
  <c r="BU32" i="16"/>
  <c r="BU33" i="16"/>
  <c r="BU32" i="15"/>
  <c r="BU33" i="15"/>
  <c r="BO32" i="15"/>
  <c r="BO19" i="15"/>
  <c r="CD32" i="16"/>
  <c r="BO32" i="16"/>
  <c r="CD32" i="15"/>
  <c r="L89" i="3"/>
  <c r="M89" i="3"/>
  <c r="O89" i="3"/>
  <c r="P89" i="3"/>
  <c r="V89" i="3"/>
  <c r="W89" i="3"/>
  <c r="Y89" i="3"/>
  <c r="Z89" i="3"/>
  <c r="AB90" i="3"/>
  <c r="AC90" i="3"/>
  <c r="AC89" i="3" l="1"/>
  <c r="AB89" i="3"/>
  <c r="AD90" i="3"/>
  <c r="Q66" i="14"/>
  <c r="R66" i="14"/>
  <c r="S66" i="14"/>
  <c r="T66" i="14"/>
  <c r="U66" i="14"/>
  <c r="V66" i="14"/>
  <c r="X66" i="14"/>
  <c r="Y66" i="14"/>
  <c r="Z66" i="14"/>
  <c r="AA66" i="14"/>
  <c r="AB66" i="14"/>
  <c r="AC66" i="14"/>
  <c r="AD66" i="14"/>
  <c r="AF66" i="14"/>
  <c r="AG66" i="14"/>
  <c r="AH66" i="14"/>
  <c r="AI66" i="14"/>
  <c r="AJ66" i="14"/>
  <c r="AK66" i="14"/>
  <c r="AM66" i="14"/>
  <c r="AN66" i="14"/>
  <c r="AO66" i="14"/>
  <c r="AP66" i="14"/>
  <c r="AQ66" i="14"/>
  <c r="AR66" i="14"/>
  <c r="AS66" i="14"/>
  <c r="F8" i="17"/>
  <c r="Q66" i="12"/>
  <c r="R66" i="12"/>
  <c r="S66" i="12"/>
  <c r="T66" i="12"/>
  <c r="U66" i="12"/>
  <c r="V66" i="12"/>
  <c r="X66" i="12"/>
  <c r="Y66" i="12"/>
  <c r="Z66" i="12"/>
  <c r="AA66" i="12"/>
  <c r="AB66" i="12"/>
  <c r="AC66" i="12"/>
  <c r="AD66" i="12"/>
  <c r="AF66" i="12"/>
  <c r="AG66" i="12"/>
  <c r="AH66" i="12"/>
  <c r="AI66" i="12"/>
  <c r="AJ66" i="12"/>
  <c r="AK66" i="12"/>
  <c r="AM66" i="12"/>
  <c r="AN66" i="12"/>
  <c r="AO66" i="12"/>
  <c r="AP66" i="12"/>
  <c r="AQ66" i="12"/>
  <c r="AR66" i="12"/>
  <c r="AS66" i="12"/>
  <c r="R60" i="5"/>
  <c r="S60" i="5"/>
  <c r="V60" i="5"/>
  <c r="W60" i="5"/>
  <c r="X60" i="5"/>
  <c r="Y60" i="5"/>
  <c r="Z60" i="5"/>
  <c r="AA60" i="5"/>
  <c r="R73" i="5"/>
  <c r="S73" i="5"/>
  <c r="V73" i="5"/>
  <c r="W73" i="5"/>
  <c r="X73" i="5"/>
  <c r="Y73" i="5"/>
  <c r="Z73" i="5"/>
  <c r="AA73" i="5"/>
  <c r="AD73" i="5"/>
  <c r="AE73" i="5"/>
  <c r="AH73" i="5"/>
  <c r="AI73" i="5"/>
  <c r="AJ73" i="5"/>
  <c r="AK73" i="5"/>
  <c r="AL73" i="5"/>
  <c r="AM73" i="5"/>
  <c r="P73" i="5"/>
  <c r="H73" i="5"/>
  <c r="D73" i="5"/>
  <c r="B57" i="10"/>
  <c r="B56" i="10"/>
  <c r="B55" i="10"/>
  <c r="C58" i="10"/>
  <c r="F58" i="10"/>
  <c r="G58" i="10"/>
  <c r="J58" i="10"/>
  <c r="K58" i="10"/>
  <c r="L58" i="10"/>
  <c r="M58" i="10"/>
  <c r="N58" i="10"/>
  <c r="O58" i="10"/>
  <c r="B58" i="10"/>
  <c r="R95" i="10"/>
  <c r="S95" i="10"/>
  <c r="V95" i="10"/>
  <c r="W95" i="10"/>
  <c r="X95" i="10"/>
  <c r="Y95" i="10"/>
  <c r="Z95" i="10"/>
  <c r="AA95" i="10"/>
  <c r="AD95" i="10"/>
  <c r="AE95" i="10"/>
  <c r="AH95" i="10"/>
  <c r="AI95" i="10"/>
  <c r="AJ95" i="10"/>
  <c r="AK95" i="10"/>
  <c r="AL95" i="10"/>
  <c r="AM95" i="10"/>
  <c r="P95" i="10"/>
  <c r="D95" i="10"/>
  <c r="H95" i="10"/>
  <c r="R93" i="10"/>
  <c r="S93" i="10"/>
  <c r="V93" i="10"/>
  <c r="W93" i="10"/>
  <c r="X93" i="10"/>
  <c r="Y93" i="10"/>
  <c r="Z93" i="10"/>
  <c r="AA93" i="10"/>
  <c r="AD93" i="10"/>
  <c r="AE93" i="10"/>
  <c r="AH93" i="10"/>
  <c r="AI93" i="10"/>
  <c r="AJ93" i="10"/>
  <c r="AK93" i="10"/>
  <c r="AL93" i="10"/>
  <c r="AM93" i="10"/>
  <c r="R94" i="10"/>
  <c r="S94" i="10"/>
  <c r="V94" i="10"/>
  <c r="W94" i="10"/>
  <c r="X94" i="10"/>
  <c r="Y94" i="10"/>
  <c r="Z94" i="10"/>
  <c r="AA94" i="10"/>
  <c r="AD94" i="10"/>
  <c r="AE94" i="10"/>
  <c r="AH94" i="10"/>
  <c r="AI94" i="10"/>
  <c r="AJ94" i="10"/>
  <c r="AK94" i="10"/>
  <c r="AL94" i="10"/>
  <c r="AM94" i="10"/>
  <c r="P94" i="10"/>
  <c r="D94" i="10"/>
  <c r="H94" i="10"/>
  <c r="P93" i="10"/>
  <c r="D93" i="10"/>
  <c r="H93" i="10"/>
  <c r="L39" i="1"/>
  <c r="M39" i="1"/>
  <c r="O39" i="1"/>
  <c r="P39" i="1"/>
  <c r="L52" i="1"/>
  <c r="M52" i="1"/>
  <c r="O52" i="1"/>
  <c r="P52" i="1"/>
  <c r="V52" i="1"/>
  <c r="W52" i="1"/>
  <c r="Y52" i="1"/>
  <c r="Z52" i="1"/>
  <c r="H52" i="1"/>
  <c r="I52" i="1"/>
  <c r="L88" i="3"/>
  <c r="M88" i="3"/>
  <c r="O88" i="3"/>
  <c r="P88" i="3"/>
  <c r="V88" i="3"/>
  <c r="W88" i="3"/>
  <c r="Y88" i="3"/>
  <c r="Z88" i="3"/>
  <c r="Q65" i="12"/>
  <c r="R65" i="12"/>
  <c r="S65" i="12"/>
  <c r="T65" i="12"/>
  <c r="U65" i="12"/>
  <c r="V65" i="12"/>
  <c r="X65" i="12"/>
  <c r="Y65" i="12"/>
  <c r="Z65" i="12"/>
  <c r="AA65" i="12"/>
  <c r="AC65" i="12"/>
  <c r="AD65" i="12"/>
  <c r="AF65" i="12"/>
  <c r="AG65" i="12"/>
  <c r="AH65" i="12"/>
  <c r="AI65" i="12"/>
  <c r="AJ65" i="12"/>
  <c r="AK65" i="12"/>
  <c r="AM65" i="12"/>
  <c r="AN65" i="12"/>
  <c r="AO65" i="12"/>
  <c r="AP65" i="12"/>
  <c r="AQ65" i="12"/>
  <c r="AR65" i="12"/>
  <c r="AS65" i="12"/>
  <c r="Q65" i="14"/>
  <c r="R65" i="14"/>
  <c r="S65" i="14"/>
  <c r="T65" i="14"/>
  <c r="U65" i="14"/>
  <c r="V65" i="14"/>
  <c r="X65" i="14"/>
  <c r="Y65" i="14"/>
  <c r="Z65" i="14"/>
  <c r="AA65" i="14"/>
  <c r="AC65" i="14"/>
  <c r="AD65" i="14"/>
  <c r="AF65" i="14"/>
  <c r="AG65" i="14"/>
  <c r="AH65" i="14"/>
  <c r="AI65" i="14"/>
  <c r="AJ65" i="14"/>
  <c r="AK65" i="14"/>
  <c r="AM65" i="14"/>
  <c r="AN65" i="14"/>
  <c r="AO65" i="14"/>
  <c r="AP65" i="14"/>
  <c r="AQ65" i="14"/>
  <c r="AR65" i="14"/>
  <c r="AS65" i="14"/>
  <c r="C57" i="10"/>
  <c r="F57" i="10"/>
  <c r="G57" i="10"/>
  <c r="J57" i="10"/>
  <c r="K57" i="10"/>
  <c r="L57" i="10"/>
  <c r="M57" i="10"/>
  <c r="N57" i="10"/>
  <c r="O57" i="10"/>
  <c r="R90" i="10"/>
  <c r="S90" i="10"/>
  <c r="V90" i="10"/>
  <c r="W90" i="10"/>
  <c r="X90" i="10"/>
  <c r="Y90" i="10"/>
  <c r="Z90" i="10"/>
  <c r="AA90" i="10"/>
  <c r="AD90" i="10"/>
  <c r="AE90" i="10"/>
  <c r="AH90" i="10"/>
  <c r="AI90" i="10"/>
  <c r="AJ90" i="10"/>
  <c r="AK90" i="10"/>
  <c r="AL90" i="10"/>
  <c r="AM90" i="10"/>
  <c r="R91" i="10"/>
  <c r="S91" i="10"/>
  <c r="V91" i="10"/>
  <c r="W91" i="10"/>
  <c r="X91" i="10"/>
  <c r="Y91" i="10"/>
  <c r="Z91" i="10"/>
  <c r="AA91" i="10"/>
  <c r="AD91" i="10"/>
  <c r="AE91" i="10"/>
  <c r="AH91" i="10"/>
  <c r="AI91" i="10"/>
  <c r="AJ91" i="10"/>
  <c r="AK91" i="10"/>
  <c r="AL91" i="10"/>
  <c r="AM91" i="10"/>
  <c r="R92" i="10"/>
  <c r="S92" i="10"/>
  <c r="V92" i="10"/>
  <c r="W92" i="10"/>
  <c r="X92" i="10"/>
  <c r="Y92" i="10"/>
  <c r="Z92" i="10"/>
  <c r="AA92" i="10"/>
  <c r="AD92" i="10"/>
  <c r="AE92" i="10"/>
  <c r="AH92" i="10"/>
  <c r="AI92" i="10"/>
  <c r="AJ92" i="10"/>
  <c r="AK92" i="10"/>
  <c r="AL92" i="10"/>
  <c r="AM92" i="10"/>
  <c r="P92" i="10"/>
  <c r="H92" i="10"/>
  <c r="P91" i="10"/>
  <c r="H91" i="10"/>
  <c r="P90" i="10"/>
  <c r="H90" i="10"/>
  <c r="D90" i="10"/>
  <c r="D91" i="10"/>
  <c r="D92" i="10"/>
  <c r="R72" i="5"/>
  <c r="S72" i="5"/>
  <c r="V72" i="5"/>
  <c r="W72" i="5"/>
  <c r="X72" i="5"/>
  <c r="Y72" i="5"/>
  <c r="Z72" i="5"/>
  <c r="AA72" i="5"/>
  <c r="AD72" i="5"/>
  <c r="AE72" i="5"/>
  <c r="AH72" i="5"/>
  <c r="AI72" i="5"/>
  <c r="AJ72" i="5"/>
  <c r="AK72" i="5"/>
  <c r="AL72" i="5"/>
  <c r="AM72" i="5"/>
  <c r="P72" i="5"/>
  <c r="H72" i="5"/>
  <c r="D72" i="5"/>
  <c r="X29" i="14"/>
  <c r="Y29" i="14"/>
  <c r="Z29" i="14"/>
  <c r="AA29" i="14"/>
  <c r="AC29" i="14"/>
  <c r="AD29" i="14"/>
  <c r="X30" i="14"/>
  <c r="Y30" i="14"/>
  <c r="Z30" i="14"/>
  <c r="AA30" i="14"/>
  <c r="AC30" i="14"/>
  <c r="AD30" i="14"/>
  <c r="X31" i="14"/>
  <c r="Y31" i="14"/>
  <c r="Z31" i="14"/>
  <c r="AA31" i="14"/>
  <c r="AC31" i="14"/>
  <c r="AD31" i="14"/>
  <c r="X42" i="12"/>
  <c r="Y42" i="12"/>
  <c r="Z42" i="12"/>
  <c r="AA42" i="12"/>
  <c r="AC42" i="12"/>
  <c r="AD42" i="12"/>
  <c r="X43" i="12"/>
  <c r="Y43" i="12"/>
  <c r="Z43" i="12"/>
  <c r="AA43" i="12"/>
  <c r="AC43" i="12"/>
  <c r="AD43" i="12"/>
  <c r="X44" i="12"/>
  <c r="Y44" i="12"/>
  <c r="Z44" i="12"/>
  <c r="AA44" i="12"/>
  <c r="AC44" i="12"/>
  <c r="AD44" i="12"/>
  <c r="X45" i="12"/>
  <c r="Y45" i="12"/>
  <c r="Z45" i="12"/>
  <c r="AA45" i="12"/>
  <c r="AC45" i="12"/>
  <c r="AD45" i="12"/>
  <c r="X46" i="12"/>
  <c r="Y46" i="12"/>
  <c r="Z46" i="12"/>
  <c r="AA46" i="12"/>
  <c r="AC46" i="12"/>
  <c r="AD46" i="12"/>
  <c r="X47" i="12"/>
  <c r="Y47" i="12"/>
  <c r="Z47" i="12"/>
  <c r="AA47" i="12"/>
  <c r="AC47" i="12"/>
  <c r="AD47" i="12"/>
  <c r="X48" i="12"/>
  <c r="Y48" i="12"/>
  <c r="Z48" i="12"/>
  <c r="AA48" i="12"/>
  <c r="AC48" i="12"/>
  <c r="AD48" i="12"/>
  <c r="X49" i="12"/>
  <c r="Y49" i="12"/>
  <c r="Z49" i="12"/>
  <c r="AA49" i="12"/>
  <c r="AC49" i="12"/>
  <c r="AD49" i="12"/>
  <c r="X50" i="12"/>
  <c r="Y50" i="12"/>
  <c r="Z50" i="12"/>
  <c r="AA50" i="12"/>
  <c r="AC50" i="12"/>
  <c r="AD50" i="12"/>
  <c r="X51" i="12"/>
  <c r="Y51" i="12"/>
  <c r="Z51" i="12"/>
  <c r="AA51" i="12"/>
  <c r="AC51" i="12"/>
  <c r="AD51" i="12"/>
  <c r="X52" i="12"/>
  <c r="Y52" i="12"/>
  <c r="Z52" i="12"/>
  <c r="AA52" i="12"/>
  <c r="AC52" i="12"/>
  <c r="AD52" i="12"/>
  <c r="X29" i="12"/>
  <c r="Y29" i="12"/>
  <c r="Z29" i="12"/>
  <c r="AA29" i="12"/>
  <c r="AC29" i="12"/>
  <c r="AD29" i="12"/>
  <c r="X30" i="12"/>
  <c r="Y30" i="12"/>
  <c r="Z30" i="12"/>
  <c r="AA30" i="12"/>
  <c r="AC30" i="12"/>
  <c r="AD30" i="12"/>
  <c r="X31" i="12"/>
  <c r="Y31" i="12"/>
  <c r="Z31" i="12"/>
  <c r="AA31" i="12"/>
  <c r="AC31" i="12"/>
  <c r="AD31" i="12"/>
  <c r="W59" i="3"/>
  <c r="Y59" i="3"/>
  <c r="Z59" i="3"/>
  <c r="V59" i="3"/>
  <c r="L87" i="3"/>
  <c r="M87" i="3"/>
  <c r="O87" i="3"/>
  <c r="P87" i="3"/>
  <c r="V87" i="3"/>
  <c r="W87" i="3"/>
  <c r="Y87" i="3"/>
  <c r="Z87" i="3"/>
  <c r="Q22" i="14"/>
  <c r="R22" i="14"/>
  <c r="S22" i="14"/>
  <c r="T22" i="14"/>
  <c r="U22" i="14"/>
  <c r="V22" i="14"/>
  <c r="X22" i="14"/>
  <c r="Y22" i="14"/>
  <c r="Z22" i="14"/>
  <c r="AA22" i="14"/>
  <c r="AC22" i="14"/>
  <c r="AD22" i="14"/>
  <c r="Q34" i="14"/>
  <c r="R34" i="14"/>
  <c r="S34" i="14"/>
  <c r="T34" i="14"/>
  <c r="U34" i="14"/>
  <c r="V34" i="14"/>
  <c r="X34" i="14"/>
  <c r="Y34" i="14"/>
  <c r="Z34" i="14"/>
  <c r="AA34" i="14"/>
  <c r="AC34" i="14"/>
  <c r="AD34" i="14"/>
  <c r="AF34" i="14"/>
  <c r="AG34" i="14"/>
  <c r="AH34" i="14"/>
  <c r="AI34" i="14"/>
  <c r="AJ34" i="14"/>
  <c r="AK34" i="14"/>
  <c r="AM34" i="14"/>
  <c r="AN34" i="14"/>
  <c r="AO34" i="14"/>
  <c r="AP34" i="14"/>
  <c r="AR34" i="14"/>
  <c r="AS34" i="14"/>
  <c r="Q35" i="14"/>
  <c r="R35" i="14"/>
  <c r="S35" i="14"/>
  <c r="T35" i="14"/>
  <c r="U35" i="14"/>
  <c r="V35" i="14"/>
  <c r="X35" i="14"/>
  <c r="Y35" i="14"/>
  <c r="Z35" i="14"/>
  <c r="AA35" i="14"/>
  <c r="AC35" i="14"/>
  <c r="AD35" i="14"/>
  <c r="AF35" i="14"/>
  <c r="AG35" i="14"/>
  <c r="AH35" i="14"/>
  <c r="AI35" i="14"/>
  <c r="AJ35" i="14"/>
  <c r="AK35" i="14"/>
  <c r="AM35" i="14"/>
  <c r="AN35" i="14"/>
  <c r="AO35" i="14"/>
  <c r="AP35" i="14"/>
  <c r="AR35" i="14"/>
  <c r="AS35" i="14"/>
  <c r="Q64" i="14"/>
  <c r="R64" i="14"/>
  <c r="S64" i="14"/>
  <c r="T64" i="14"/>
  <c r="U64" i="14"/>
  <c r="V64" i="14"/>
  <c r="X64" i="14"/>
  <c r="Y64" i="14"/>
  <c r="Z64" i="14"/>
  <c r="AA64" i="14"/>
  <c r="AC64" i="14"/>
  <c r="AD64" i="14"/>
  <c r="AF64" i="14"/>
  <c r="AG64" i="14"/>
  <c r="AH64" i="14"/>
  <c r="AI64" i="14"/>
  <c r="AJ64" i="14"/>
  <c r="AK64" i="14"/>
  <c r="AM64" i="14"/>
  <c r="AN64" i="14"/>
  <c r="AO64" i="14"/>
  <c r="AP64" i="14"/>
  <c r="AQ64" i="14"/>
  <c r="AR64" i="14"/>
  <c r="AS64" i="14"/>
  <c r="Q22" i="12"/>
  <c r="R22" i="12"/>
  <c r="S22" i="12"/>
  <c r="T22" i="12"/>
  <c r="U22" i="12"/>
  <c r="V22" i="12"/>
  <c r="X22" i="12"/>
  <c r="Y22" i="12"/>
  <c r="Z22" i="12"/>
  <c r="AA22" i="12"/>
  <c r="AC22" i="12"/>
  <c r="AD22" i="12"/>
  <c r="Q35" i="12"/>
  <c r="R35" i="12"/>
  <c r="S35" i="12"/>
  <c r="T35" i="12"/>
  <c r="U35" i="12"/>
  <c r="V35" i="12"/>
  <c r="X35" i="12"/>
  <c r="Y35" i="12"/>
  <c r="Z35" i="12"/>
  <c r="AA35" i="12"/>
  <c r="AC35" i="12"/>
  <c r="AD35" i="12"/>
  <c r="AF35" i="12"/>
  <c r="AG35" i="12"/>
  <c r="AH35" i="12"/>
  <c r="AI35" i="12"/>
  <c r="AJ35" i="12"/>
  <c r="AK35" i="12"/>
  <c r="AM35" i="12"/>
  <c r="AN35" i="12"/>
  <c r="AO35" i="12"/>
  <c r="AP35" i="12"/>
  <c r="AR35" i="12"/>
  <c r="AS35" i="12"/>
  <c r="Q64" i="12"/>
  <c r="R64" i="12"/>
  <c r="S64" i="12"/>
  <c r="T64" i="12"/>
  <c r="U64" i="12"/>
  <c r="V64" i="12"/>
  <c r="X64" i="12"/>
  <c r="Y64" i="12"/>
  <c r="Z64" i="12"/>
  <c r="AA64" i="12"/>
  <c r="AC64" i="12"/>
  <c r="AD64" i="12"/>
  <c r="AF64" i="12"/>
  <c r="AG64" i="12"/>
  <c r="AH64" i="12"/>
  <c r="AI64" i="12"/>
  <c r="AJ64" i="12"/>
  <c r="AK64" i="12"/>
  <c r="AM64" i="12"/>
  <c r="AN64" i="12"/>
  <c r="AO64" i="12"/>
  <c r="AP64" i="12"/>
  <c r="AQ64" i="12"/>
  <c r="AR64" i="12"/>
  <c r="AS64" i="12"/>
  <c r="AM58" i="10" l="1"/>
  <c r="AF95" i="10"/>
  <c r="P58" i="10"/>
  <c r="H58" i="10"/>
  <c r="AF94" i="10"/>
  <c r="AL58" i="10"/>
  <c r="AN93" i="10"/>
  <c r="AD58" i="10"/>
  <c r="D58" i="10"/>
  <c r="AE58" i="10"/>
  <c r="AD89" i="3"/>
  <c r="AF73" i="5"/>
  <c r="J52" i="1"/>
  <c r="B45" i="10"/>
  <c r="AK58" i="10"/>
  <c r="AJ58" i="10"/>
  <c r="AI58" i="10"/>
  <c r="AH58" i="10"/>
  <c r="AF93" i="10"/>
  <c r="AN95" i="10"/>
  <c r="AN73" i="5"/>
  <c r="AN94" i="10"/>
  <c r="AC88" i="3"/>
  <c r="AB88" i="3"/>
  <c r="AF91" i="10"/>
  <c r="AN91" i="10"/>
  <c r="D57" i="10"/>
  <c r="AF92" i="10"/>
  <c r="P57" i="10"/>
  <c r="AN92" i="10"/>
  <c r="H57" i="10"/>
  <c r="L51" i="1"/>
  <c r="M51" i="1"/>
  <c r="O51" i="1"/>
  <c r="P51" i="1"/>
  <c r="V51" i="1"/>
  <c r="W51" i="1"/>
  <c r="Y51" i="1"/>
  <c r="Z51" i="1"/>
  <c r="H51" i="1"/>
  <c r="AB52" i="1" s="1"/>
  <c r="I51" i="1"/>
  <c r="AC52" i="1" s="1"/>
  <c r="L86" i="3"/>
  <c r="M86" i="3"/>
  <c r="O86" i="3"/>
  <c r="P86" i="3"/>
  <c r="V86" i="3"/>
  <c r="W86" i="3"/>
  <c r="Y86" i="3"/>
  <c r="Z86" i="3"/>
  <c r="AB87" i="3"/>
  <c r="AC87" i="3"/>
  <c r="Q63" i="14"/>
  <c r="R63" i="14"/>
  <c r="S63" i="14"/>
  <c r="T63" i="14"/>
  <c r="U63" i="14"/>
  <c r="V63" i="14"/>
  <c r="X63" i="14"/>
  <c r="Y63" i="14"/>
  <c r="Z63" i="14"/>
  <c r="AA63" i="14"/>
  <c r="AC63" i="14"/>
  <c r="AD63" i="14"/>
  <c r="AF63" i="14"/>
  <c r="AG63" i="14"/>
  <c r="AH63" i="14"/>
  <c r="AI63" i="14"/>
  <c r="AJ63" i="14"/>
  <c r="AK63" i="14"/>
  <c r="AM63" i="14"/>
  <c r="AN63" i="14"/>
  <c r="AO63" i="14"/>
  <c r="AP63" i="14"/>
  <c r="AR63" i="14"/>
  <c r="AS63" i="14"/>
  <c r="AF87" i="12"/>
  <c r="Q63" i="12"/>
  <c r="R63" i="12"/>
  <c r="S63" i="12"/>
  <c r="T63" i="12"/>
  <c r="U63" i="12"/>
  <c r="V63" i="12"/>
  <c r="X63" i="12"/>
  <c r="Y63" i="12"/>
  <c r="Z63" i="12"/>
  <c r="AA63" i="12"/>
  <c r="AC63" i="12"/>
  <c r="AD63" i="12"/>
  <c r="AF63" i="12"/>
  <c r="AG63" i="12"/>
  <c r="AH63" i="12"/>
  <c r="AI63" i="12"/>
  <c r="AJ63" i="12"/>
  <c r="AK63" i="12"/>
  <c r="AM63" i="12"/>
  <c r="AN63" i="12"/>
  <c r="AO63" i="12"/>
  <c r="AP63" i="12"/>
  <c r="AR63" i="12"/>
  <c r="AS63" i="12"/>
  <c r="I21" i="3"/>
  <c r="I22" i="3"/>
  <c r="I23" i="3"/>
  <c r="I24" i="3"/>
  <c r="I25" i="3"/>
  <c r="I26" i="3"/>
  <c r="I27" i="3"/>
  <c r="I28" i="3"/>
  <c r="I29" i="3"/>
  <c r="I30" i="3"/>
  <c r="I31" i="3"/>
  <c r="I32" i="3"/>
  <c r="I33" i="3"/>
  <c r="I34" i="3"/>
  <c r="I35" i="3"/>
  <c r="I36" i="3"/>
  <c r="I37" i="3"/>
  <c r="I38" i="3"/>
  <c r="I39" i="3"/>
  <c r="I40" i="3"/>
  <c r="I41" i="3"/>
  <c r="I42" i="3"/>
  <c r="I43" i="3"/>
  <c r="I20" i="3"/>
  <c r="H42" i="3"/>
  <c r="H43" i="3"/>
  <c r="AF58" i="10" l="1"/>
  <c r="AN58" i="10"/>
  <c r="AD88" i="3"/>
  <c r="J51" i="1"/>
  <c r="AD52" i="1" s="1"/>
  <c r="AD87" i="3"/>
  <c r="J43" i="3"/>
  <c r="J42" i="3"/>
  <c r="BB31" i="16" l="1"/>
  <c r="BC31" i="16"/>
  <c r="BD31" i="16"/>
  <c r="BE31" i="16"/>
  <c r="BG31" i="16"/>
  <c r="BI31" i="16"/>
  <c r="BJ31" i="16"/>
  <c r="BK31" i="16"/>
  <c r="BL31" i="16"/>
  <c r="BM31" i="16"/>
  <c r="BN31" i="16"/>
  <c r="BQ31" i="16"/>
  <c r="BR31" i="16"/>
  <c r="BS31" i="16"/>
  <c r="BT31" i="16"/>
  <c r="BV31" i="16"/>
  <c r="BX31" i="16"/>
  <c r="BY31" i="16"/>
  <c r="BZ31" i="16"/>
  <c r="CA31" i="16"/>
  <c r="CB31" i="16"/>
  <c r="CC31" i="16"/>
  <c r="BB31" i="15"/>
  <c r="BC31" i="15"/>
  <c r="BD31" i="15"/>
  <c r="BE31" i="15"/>
  <c r="BG31" i="15"/>
  <c r="BI31" i="15"/>
  <c r="BJ31" i="15"/>
  <c r="BK31" i="15"/>
  <c r="BL31" i="15"/>
  <c r="BM31" i="15"/>
  <c r="BN31" i="15"/>
  <c r="BQ31" i="15"/>
  <c r="BR31" i="15"/>
  <c r="BS31" i="15"/>
  <c r="BT31" i="15"/>
  <c r="BV31" i="15"/>
  <c r="BX31" i="15"/>
  <c r="BY31" i="15"/>
  <c r="BZ31" i="15"/>
  <c r="CA31" i="15"/>
  <c r="CB31" i="15"/>
  <c r="CC31" i="15"/>
  <c r="AQ63" i="14"/>
  <c r="AB63" i="14"/>
  <c r="AB64" i="14"/>
  <c r="AB65" i="14"/>
  <c r="AB29" i="14"/>
  <c r="AB30" i="14"/>
  <c r="M13" i="14"/>
  <c r="M14" i="14"/>
  <c r="M15" i="14"/>
  <c r="M16" i="14"/>
  <c r="M17" i="14"/>
  <c r="M18" i="14"/>
  <c r="M19" i="14"/>
  <c r="M20" i="14"/>
  <c r="M21" i="14"/>
  <c r="AB22" i="14" s="1"/>
  <c r="M12" i="14"/>
  <c r="M13" i="12"/>
  <c r="M14" i="12"/>
  <c r="M15" i="12"/>
  <c r="M16" i="12"/>
  <c r="M17" i="12"/>
  <c r="M18" i="12"/>
  <c r="M19" i="12"/>
  <c r="M20" i="12"/>
  <c r="M21" i="12"/>
  <c r="AB22" i="12" s="1"/>
  <c r="M12" i="12"/>
  <c r="AB29" i="12"/>
  <c r="AB30" i="12"/>
  <c r="AQ35" i="12"/>
  <c r="AB42" i="12"/>
  <c r="AB43" i="12"/>
  <c r="AB44" i="12"/>
  <c r="AB45" i="12"/>
  <c r="AB46" i="12"/>
  <c r="AB47" i="12"/>
  <c r="AB48" i="12"/>
  <c r="AB49" i="12"/>
  <c r="AB50" i="12"/>
  <c r="AB65" i="12"/>
  <c r="AQ63" i="12"/>
  <c r="AB64" i="12" l="1"/>
  <c r="AB52" i="12"/>
  <c r="AB63" i="12"/>
  <c r="AB51" i="12"/>
  <c r="AB35" i="14"/>
  <c r="AB31" i="14"/>
  <c r="AB35" i="12"/>
  <c r="AB31" i="12"/>
  <c r="AB34" i="14"/>
  <c r="AQ34" i="14"/>
  <c r="AQ35" i="14"/>
  <c r="AD63" i="10"/>
  <c r="AE63" i="10"/>
  <c r="AH63" i="10"/>
  <c r="AI63" i="10"/>
  <c r="AJ63" i="10"/>
  <c r="AK63" i="10"/>
  <c r="AL63" i="10"/>
  <c r="AM63" i="10"/>
  <c r="AD64" i="10"/>
  <c r="AE64" i="10"/>
  <c r="AH64" i="10"/>
  <c r="AI64" i="10"/>
  <c r="AJ64" i="10"/>
  <c r="AK64" i="10"/>
  <c r="AL64" i="10"/>
  <c r="AM64" i="10"/>
  <c r="AD65" i="10"/>
  <c r="AE65" i="10"/>
  <c r="AH65" i="10"/>
  <c r="AI65" i="10"/>
  <c r="AJ65" i="10"/>
  <c r="AK65" i="10"/>
  <c r="AL65" i="10"/>
  <c r="AM65" i="10"/>
  <c r="AD66" i="10"/>
  <c r="AE66" i="10"/>
  <c r="AH66" i="10"/>
  <c r="AI66" i="10"/>
  <c r="AJ66" i="10"/>
  <c r="AK66" i="10"/>
  <c r="AL66" i="10"/>
  <c r="AM66" i="10"/>
  <c r="AD67" i="10"/>
  <c r="AE67" i="10"/>
  <c r="AH67" i="10"/>
  <c r="AI67" i="10"/>
  <c r="AJ67" i="10"/>
  <c r="AK67" i="10"/>
  <c r="AL67" i="10"/>
  <c r="AM67" i="10"/>
  <c r="AD68" i="10"/>
  <c r="AE68" i="10"/>
  <c r="AH68" i="10"/>
  <c r="AI68" i="10"/>
  <c r="AJ68" i="10"/>
  <c r="AK68" i="10"/>
  <c r="AL68" i="10"/>
  <c r="AM68" i="10"/>
  <c r="AD69" i="10"/>
  <c r="AE69" i="10"/>
  <c r="AH69" i="10"/>
  <c r="AI69" i="10"/>
  <c r="AJ69" i="10"/>
  <c r="AK69" i="10"/>
  <c r="AL69" i="10"/>
  <c r="AM69" i="10"/>
  <c r="AD70" i="10"/>
  <c r="AE70" i="10"/>
  <c r="AH70" i="10"/>
  <c r="AI70" i="10"/>
  <c r="AJ70" i="10"/>
  <c r="AK70" i="10"/>
  <c r="AL70" i="10"/>
  <c r="AM70" i="10"/>
  <c r="AD71" i="10"/>
  <c r="AE71" i="10"/>
  <c r="AH71" i="10"/>
  <c r="AI71" i="10"/>
  <c r="AJ71" i="10"/>
  <c r="AK71" i="10"/>
  <c r="AL71" i="10"/>
  <c r="AM71" i="10"/>
  <c r="AD72" i="10"/>
  <c r="AE72" i="10"/>
  <c r="AH72" i="10"/>
  <c r="AI72" i="10"/>
  <c r="AJ72" i="10"/>
  <c r="AK72" i="10"/>
  <c r="AL72" i="10"/>
  <c r="AM72" i="10"/>
  <c r="AD73" i="10"/>
  <c r="AE73" i="10"/>
  <c r="AH73" i="10"/>
  <c r="AI73" i="10"/>
  <c r="AJ73" i="10"/>
  <c r="AK73" i="10"/>
  <c r="AL73" i="10"/>
  <c r="AM73" i="10"/>
  <c r="AD74" i="10"/>
  <c r="AE74" i="10"/>
  <c r="AH74" i="10"/>
  <c r="AI74" i="10"/>
  <c r="AJ74" i="10"/>
  <c r="AK74" i="10"/>
  <c r="AL74" i="10"/>
  <c r="AM74" i="10"/>
  <c r="AD75" i="10"/>
  <c r="AE75" i="10"/>
  <c r="AH75" i="10"/>
  <c r="AI75" i="10"/>
  <c r="AJ75" i="10"/>
  <c r="AK75" i="10"/>
  <c r="AL75" i="10"/>
  <c r="AM75" i="10"/>
  <c r="AD76" i="10"/>
  <c r="AE76" i="10"/>
  <c r="AH76" i="10"/>
  <c r="AI76" i="10"/>
  <c r="AJ76" i="10"/>
  <c r="AK76" i="10"/>
  <c r="AL76" i="10"/>
  <c r="AM76" i="10"/>
  <c r="AD77" i="10"/>
  <c r="AE77" i="10"/>
  <c r="AH77" i="10"/>
  <c r="AI77" i="10"/>
  <c r="AJ77" i="10"/>
  <c r="AK77" i="10"/>
  <c r="AL77" i="10"/>
  <c r="AM77" i="10"/>
  <c r="AD78" i="10"/>
  <c r="AE78" i="10"/>
  <c r="AH78" i="10"/>
  <c r="AI78" i="10"/>
  <c r="AJ78" i="10"/>
  <c r="AK78" i="10"/>
  <c r="AL78" i="10"/>
  <c r="AM78" i="10"/>
  <c r="AD79" i="10"/>
  <c r="AE79" i="10"/>
  <c r="AH79" i="10"/>
  <c r="AI79" i="10"/>
  <c r="AJ79" i="10"/>
  <c r="AK79" i="10"/>
  <c r="AL79" i="10"/>
  <c r="AM79" i="10"/>
  <c r="AD80" i="10"/>
  <c r="AE80" i="10"/>
  <c r="AH80" i="10"/>
  <c r="AI80" i="10"/>
  <c r="AJ80" i="10"/>
  <c r="AK80" i="10"/>
  <c r="AL80" i="10"/>
  <c r="AM80" i="10"/>
  <c r="AD81" i="10"/>
  <c r="AE81" i="10"/>
  <c r="AH81" i="10"/>
  <c r="AI81" i="10"/>
  <c r="AJ81" i="10"/>
  <c r="AK81" i="10"/>
  <c r="AL81" i="10"/>
  <c r="AM81" i="10"/>
  <c r="AD82" i="10"/>
  <c r="AE82" i="10"/>
  <c r="AH82" i="10"/>
  <c r="AI82" i="10"/>
  <c r="AJ82" i="10"/>
  <c r="AK82" i="10"/>
  <c r="AL82" i="10"/>
  <c r="AM82" i="10"/>
  <c r="AD83" i="10"/>
  <c r="AE83" i="10"/>
  <c r="AH83" i="10"/>
  <c r="AI83" i="10"/>
  <c r="AJ83" i="10"/>
  <c r="AK83" i="10"/>
  <c r="AL83" i="10"/>
  <c r="AM83" i="10"/>
  <c r="AD84" i="10"/>
  <c r="AE84" i="10"/>
  <c r="AH84" i="10"/>
  <c r="AI84" i="10"/>
  <c r="AJ84" i="10"/>
  <c r="AK84" i="10"/>
  <c r="AL84" i="10"/>
  <c r="AM84" i="10"/>
  <c r="AD85" i="10"/>
  <c r="AE85" i="10"/>
  <c r="AH85" i="10"/>
  <c r="AI85" i="10"/>
  <c r="AJ85" i="10"/>
  <c r="AK85" i="10"/>
  <c r="AL85" i="10"/>
  <c r="AM85" i="10"/>
  <c r="AD86" i="10"/>
  <c r="AE86" i="10"/>
  <c r="AH86" i="10"/>
  <c r="AI86" i="10"/>
  <c r="AJ86" i="10"/>
  <c r="AK86" i="10"/>
  <c r="AL86" i="10"/>
  <c r="AM86" i="10"/>
  <c r="AD87" i="10"/>
  <c r="AE87" i="10"/>
  <c r="AH87" i="10"/>
  <c r="AI87" i="10"/>
  <c r="AJ87" i="10"/>
  <c r="AK87" i="10"/>
  <c r="AL87" i="10"/>
  <c r="AM87" i="10"/>
  <c r="AD88" i="10"/>
  <c r="AE88" i="10"/>
  <c r="AH88" i="10"/>
  <c r="AI88" i="10"/>
  <c r="AJ88" i="10"/>
  <c r="AK88" i="10"/>
  <c r="AL88" i="10"/>
  <c r="AM88" i="10"/>
  <c r="AD89" i="10"/>
  <c r="AE89" i="10"/>
  <c r="AH89" i="10"/>
  <c r="AI89" i="10"/>
  <c r="AJ89" i="10"/>
  <c r="AK89" i="10"/>
  <c r="AL89" i="10"/>
  <c r="AM89" i="10"/>
  <c r="C55" i="10"/>
  <c r="F55" i="10"/>
  <c r="G55" i="10"/>
  <c r="J55" i="10"/>
  <c r="K55" i="10"/>
  <c r="L55" i="10"/>
  <c r="M55" i="10"/>
  <c r="N55" i="10"/>
  <c r="O55" i="10"/>
  <c r="C56" i="10"/>
  <c r="F56" i="10"/>
  <c r="AD57" i="10" s="1"/>
  <c r="G56" i="10"/>
  <c r="AE57" i="10" s="1"/>
  <c r="J56" i="10"/>
  <c r="AH57" i="10" s="1"/>
  <c r="K56" i="10"/>
  <c r="AI57" i="10" s="1"/>
  <c r="L56" i="10"/>
  <c r="AJ57" i="10" s="1"/>
  <c r="M56" i="10"/>
  <c r="AK57" i="10" s="1"/>
  <c r="N56" i="10"/>
  <c r="AL57" i="10" s="1"/>
  <c r="O56" i="10"/>
  <c r="AM57" i="10" s="1"/>
  <c r="R71" i="5"/>
  <c r="S71" i="5"/>
  <c r="V71" i="5"/>
  <c r="W71" i="5"/>
  <c r="X71" i="5"/>
  <c r="Y71" i="5"/>
  <c r="Z71" i="5"/>
  <c r="AA71" i="5"/>
  <c r="AD71" i="5"/>
  <c r="AE71" i="5"/>
  <c r="AH71" i="5"/>
  <c r="AI71" i="5"/>
  <c r="AJ71" i="5"/>
  <c r="AK71" i="5"/>
  <c r="AL71" i="5"/>
  <c r="AM71" i="5"/>
  <c r="P71" i="5"/>
  <c r="AN72" i="5" s="1"/>
  <c r="H71" i="5"/>
  <c r="AF72" i="5" s="1"/>
  <c r="D71" i="5"/>
  <c r="R87" i="10"/>
  <c r="S87" i="10"/>
  <c r="V87" i="10"/>
  <c r="W87" i="10"/>
  <c r="X87" i="10"/>
  <c r="Y87" i="10"/>
  <c r="Z87" i="10"/>
  <c r="AA87" i="10"/>
  <c r="R88" i="10"/>
  <c r="S88" i="10"/>
  <c r="V88" i="10"/>
  <c r="W88" i="10"/>
  <c r="X88" i="10"/>
  <c r="Y88" i="10"/>
  <c r="Z88" i="10"/>
  <c r="AA88" i="10"/>
  <c r="R89" i="10"/>
  <c r="S89" i="10"/>
  <c r="V89" i="10"/>
  <c r="W89" i="10"/>
  <c r="X89" i="10"/>
  <c r="Y89" i="10"/>
  <c r="Z89" i="10"/>
  <c r="AA89" i="10"/>
  <c r="P87" i="10"/>
  <c r="P88" i="10"/>
  <c r="P89" i="10"/>
  <c r="AN90" i="10" s="1"/>
  <c r="H87" i="10"/>
  <c r="H88" i="10"/>
  <c r="H89" i="10"/>
  <c r="AF90" i="10" s="1"/>
  <c r="D87" i="10"/>
  <c r="D88" i="10"/>
  <c r="D89" i="10"/>
  <c r="L85" i="3"/>
  <c r="M85" i="3"/>
  <c r="O85" i="3"/>
  <c r="P85" i="3"/>
  <c r="V85" i="3"/>
  <c r="W85" i="3"/>
  <c r="Y85" i="3"/>
  <c r="Z85" i="3"/>
  <c r="Q62" i="14"/>
  <c r="R62" i="14"/>
  <c r="S62" i="14"/>
  <c r="T62" i="14"/>
  <c r="U62" i="14"/>
  <c r="V62" i="14"/>
  <c r="X62" i="14"/>
  <c r="Y62" i="14"/>
  <c r="Z62" i="14"/>
  <c r="AA62" i="14"/>
  <c r="AB62" i="14"/>
  <c r="AC62" i="14"/>
  <c r="AD62" i="14"/>
  <c r="AF62" i="14"/>
  <c r="AG62" i="14"/>
  <c r="AH62" i="14"/>
  <c r="AI62" i="14"/>
  <c r="AJ62" i="14"/>
  <c r="AK62" i="14"/>
  <c r="AM62" i="14"/>
  <c r="AN62" i="14"/>
  <c r="AO62" i="14"/>
  <c r="AP62" i="14"/>
  <c r="AQ62" i="14"/>
  <c r="AR62" i="14"/>
  <c r="AS62" i="14"/>
  <c r="Q62" i="12"/>
  <c r="R62" i="12"/>
  <c r="S62" i="12"/>
  <c r="T62" i="12"/>
  <c r="U62" i="12"/>
  <c r="V62" i="12"/>
  <c r="X62" i="12"/>
  <c r="Y62" i="12"/>
  <c r="Z62" i="12"/>
  <c r="AA62" i="12"/>
  <c r="AB62" i="12"/>
  <c r="AC62" i="12"/>
  <c r="AD62" i="12"/>
  <c r="AF62" i="12"/>
  <c r="AG62" i="12"/>
  <c r="AH62" i="12"/>
  <c r="AI62" i="12"/>
  <c r="AJ62" i="12"/>
  <c r="AK62" i="12"/>
  <c r="AM62" i="12"/>
  <c r="AN62" i="12"/>
  <c r="AO62" i="12"/>
  <c r="AP62" i="12"/>
  <c r="AQ62" i="12"/>
  <c r="AR62" i="12"/>
  <c r="AS62" i="12"/>
  <c r="AJ28" i="12"/>
  <c r="AJ29" i="12"/>
  <c r="AJ30" i="12"/>
  <c r="AJ31" i="12"/>
  <c r="AJ32" i="12"/>
  <c r="AJ33" i="12"/>
  <c r="AJ34" i="12"/>
  <c r="AJ41" i="12"/>
  <c r="AJ42" i="12"/>
  <c r="AJ43" i="12"/>
  <c r="AJ44" i="12"/>
  <c r="AJ45" i="12"/>
  <c r="AJ46" i="12"/>
  <c r="AJ47" i="12"/>
  <c r="AJ48" i="12"/>
  <c r="AJ49" i="12"/>
  <c r="AJ50" i="12"/>
  <c r="AJ51" i="12"/>
  <c r="AJ52" i="12"/>
  <c r="AJ53" i="12"/>
  <c r="AJ54" i="12"/>
  <c r="AJ55" i="12"/>
  <c r="AJ56" i="12"/>
  <c r="AJ57" i="12"/>
  <c r="AJ58" i="12"/>
  <c r="AJ59" i="12"/>
  <c r="AJ60" i="12"/>
  <c r="AJ61" i="12"/>
  <c r="AJ79" i="12"/>
  <c r="AJ80" i="12"/>
  <c r="AJ81" i="12"/>
  <c r="AJ82" i="12"/>
  <c r="AJ83" i="12"/>
  <c r="AJ84" i="12"/>
  <c r="AJ85" i="12"/>
  <c r="AJ86" i="12"/>
  <c r="AJ87" i="12"/>
  <c r="AJ88" i="12"/>
  <c r="AJ89" i="12"/>
  <c r="AJ90" i="12"/>
  <c r="AJ91" i="12"/>
  <c r="AJ92" i="12"/>
  <c r="AJ93" i="12"/>
  <c r="AJ94" i="12"/>
  <c r="AJ95" i="12"/>
  <c r="AJ96" i="12"/>
  <c r="U13" i="12"/>
  <c r="U14" i="12"/>
  <c r="U15" i="12"/>
  <c r="U16" i="12"/>
  <c r="U17" i="12"/>
  <c r="U18" i="12"/>
  <c r="U19" i="12"/>
  <c r="U20" i="12"/>
  <c r="U21" i="12"/>
  <c r="U26" i="12"/>
  <c r="U32" i="12"/>
  <c r="U33" i="12"/>
  <c r="U34" i="12"/>
  <c r="U53" i="12"/>
  <c r="U54" i="12"/>
  <c r="U55" i="12"/>
  <c r="U56" i="12"/>
  <c r="U57" i="12"/>
  <c r="U58" i="12"/>
  <c r="U59" i="12"/>
  <c r="U60" i="12"/>
  <c r="U61" i="12"/>
  <c r="AJ28" i="14"/>
  <c r="AJ29" i="14"/>
  <c r="AJ30" i="14"/>
  <c r="AJ31" i="14"/>
  <c r="AJ32" i="14"/>
  <c r="AJ33" i="14"/>
  <c r="AJ41" i="14"/>
  <c r="AJ42" i="14"/>
  <c r="AJ43" i="14"/>
  <c r="AJ44" i="14"/>
  <c r="AJ45" i="14"/>
  <c r="AJ46" i="14"/>
  <c r="AJ47" i="14"/>
  <c r="AJ48" i="14"/>
  <c r="AJ49" i="14"/>
  <c r="AJ50" i="14"/>
  <c r="AJ51" i="14"/>
  <c r="AJ52" i="14"/>
  <c r="AJ53" i="14"/>
  <c r="AJ54" i="14"/>
  <c r="AJ55" i="14"/>
  <c r="AJ56" i="14"/>
  <c r="AJ57" i="14"/>
  <c r="AJ58" i="14"/>
  <c r="AJ59" i="14"/>
  <c r="AJ60" i="14"/>
  <c r="AJ61" i="14"/>
  <c r="AJ79" i="14"/>
  <c r="AJ80" i="14"/>
  <c r="AJ81" i="14"/>
  <c r="AJ82" i="14"/>
  <c r="AJ83" i="14"/>
  <c r="AJ84" i="14"/>
  <c r="AJ85" i="14"/>
  <c r="AJ86" i="14"/>
  <c r="AJ87" i="14"/>
  <c r="AJ88" i="14"/>
  <c r="AJ89" i="14"/>
  <c r="AJ90" i="14"/>
  <c r="AJ91" i="14"/>
  <c r="AJ92" i="14"/>
  <c r="AJ93" i="14"/>
  <c r="AJ94" i="14"/>
  <c r="AJ95" i="14"/>
  <c r="AJ96" i="14"/>
  <c r="U53" i="14"/>
  <c r="U54" i="14"/>
  <c r="U55" i="14"/>
  <c r="U56" i="14"/>
  <c r="U57" i="14"/>
  <c r="U58" i="14"/>
  <c r="U59" i="14"/>
  <c r="U60" i="14"/>
  <c r="U61" i="14"/>
  <c r="U32" i="14"/>
  <c r="U33" i="14"/>
  <c r="U26" i="14"/>
  <c r="U13" i="14"/>
  <c r="U14" i="14"/>
  <c r="U15" i="14"/>
  <c r="U16" i="14"/>
  <c r="U17" i="14"/>
  <c r="U18" i="14"/>
  <c r="U19" i="14"/>
  <c r="U20" i="14"/>
  <c r="U21" i="14"/>
  <c r="W58" i="3"/>
  <c r="Y58" i="3"/>
  <c r="Z58" i="3"/>
  <c r="V58" i="3"/>
  <c r="Y84" i="3"/>
  <c r="L84" i="3"/>
  <c r="M84" i="3"/>
  <c r="O84" i="3"/>
  <c r="P84" i="3"/>
  <c r="V84" i="3"/>
  <c r="W84" i="3"/>
  <c r="Z84" i="3"/>
  <c r="Q61" i="14"/>
  <c r="R61" i="14"/>
  <c r="S61" i="14"/>
  <c r="T61" i="14"/>
  <c r="V61" i="14"/>
  <c r="X61" i="14"/>
  <c r="Y61" i="14"/>
  <c r="Z61" i="14"/>
  <c r="AA61" i="14"/>
  <c r="AB61" i="14"/>
  <c r="AC61" i="14"/>
  <c r="AD61" i="14"/>
  <c r="AF61" i="14"/>
  <c r="AG61" i="14"/>
  <c r="AH61" i="14"/>
  <c r="AI61" i="14"/>
  <c r="AK61" i="14"/>
  <c r="AM61" i="14"/>
  <c r="AN61" i="14"/>
  <c r="AO61" i="14"/>
  <c r="AP61" i="14"/>
  <c r="AQ61" i="14"/>
  <c r="AR61" i="14"/>
  <c r="AS61" i="14"/>
  <c r="Q34" i="12"/>
  <c r="R34" i="12"/>
  <c r="S34" i="12"/>
  <c r="T34" i="12"/>
  <c r="V34" i="12"/>
  <c r="X34" i="12"/>
  <c r="Y34" i="12"/>
  <c r="Z34" i="12"/>
  <c r="AA34" i="12"/>
  <c r="AB34" i="12"/>
  <c r="AC34" i="12"/>
  <c r="AD34" i="12"/>
  <c r="AF34" i="12"/>
  <c r="AG34" i="12"/>
  <c r="AH34" i="12"/>
  <c r="AI34" i="12"/>
  <c r="AK34" i="12"/>
  <c r="AM34" i="12"/>
  <c r="AN34" i="12"/>
  <c r="AO34" i="12"/>
  <c r="AP34" i="12"/>
  <c r="AQ34" i="12"/>
  <c r="AR34" i="12"/>
  <c r="AS34" i="12"/>
  <c r="AM61" i="12"/>
  <c r="AN61" i="12"/>
  <c r="AO61" i="12"/>
  <c r="AP61" i="12"/>
  <c r="AQ61" i="12"/>
  <c r="AR61" i="12"/>
  <c r="AS61" i="12"/>
  <c r="AF61" i="12"/>
  <c r="AG61" i="12"/>
  <c r="AH61" i="12"/>
  <c r="AI61" i="12"/>
  <c r="AK61" i="12"/>
  <c r="X61" i="12"/>
  <c r="Y61" i="12"/>
  <c r="Z61" i="12"/>
  <c r="AA61" i="12"/>
  <c r="AB61" i="12"/>
  <c r="AC61" i="12"/>
  <c r="AD61" i="12"/>
  <c r="Q61" i="12"/>
  <c r="R61" i="12"/>
  <c r="S61" i="12"/>
  <c r="T61" i="12"/>
  <c r="V61" i="12"/>
  <c r="L50" i="1"/>
  <c r="M50" i="1"/>
  <c r="O50" i="1"/>
  <c r="P50" i="1"/>
  <c r="V50" i="1"/>
  <c r="W50" i="1"/>
  <c r="Y50" i="1"/>
  <c r="Z50" i="1"/>
  <c r="H50" i="1"/>
  <c r="AB51" i="1" s="1"/>
  <c r="I50" i="1"/>
  <c r="AC51" i="1" s="1"/>
  <c r="AN79" i="14"/>
  <c r="AO79" i="14"/>
  <c r="AP79" i="14"/>
  <c r="AQ79" i="14"/>
  <c r="AR79" i="14"/>
  <c r="AS79" i="14"/>
  <c r="AN80" i="14"/>
  <c r="AO80" i="14"/>
  <c r="AP80" i="14"/>
  <c r="AQ80" i="14"/>
  <c r="AR80" i="14"/>
  <c r="AS80" i="14"/>
  <c r="AN81" i="14"/>
  <c r="AO81" i="14"/>
  <c r="AP81" i="14"/>
  <c r="AQ81" i="14"/>
  <c r="AR81" i="14"/>
  <c r="AS81" i="14"/>
  <c r="AN82" i="14"/>
  <c r="AO82" i="14"/>
  <c r="AP82" i="14"/>
  <c r="AQ82" i="14"/>
  <c r="AR82" i="14"/>
  <c r="AS82" i="14"/>
  <c r="AN83" i="14"/>
  <c r="AO83" i="14"/>
  <c r="AP83" i="14"/>
  <c r="AQ83" i="14"/>
  <c r="AR83" i="14"/>
  <c r="AS83" i="14"/>
  <c r="AN84" i="14"/>
  <c r="AO84" i="14"/>
  <c r="AP84" i="14"/>
  <c r="AQ84" i="14"/>
  <c r="AR84" i="14"/>
  <c r="AS84" i="14"/>
  <c r="AN85" i="14"/>
  <c r="AO85" i="14"/>
  <c r="AP85" i="14"/>
  <c r="AQ85" i="14"/>
  <c r="AR85" i="14"/>
  <c r="AS85" i="14"/>
  <c r="AN86" i="14"/>
  <c r="AO86" i="14"/>
  <c r="AP86" i="14"/>
  <c r="AQ86" i="14"/>
  <c r="AR86" i="14"/>
  <c r="AS86" i="14"/>
  <c r="AN87" i="14"/>
  <c r="AO87" i="14"/>
  <c r="AP87" i="14"/>
  <c r="AQ87" i="14"/>
  <c r="AR87" i="14"/>
  <c r="AS87" i="14"/>
  <c r="AN88" i="14"/>
  <c r="AO88" i="14"/>
  <c r="AP88" i="14"/>
  <c r="AQ88" i="14"/>
  <c r="AR88" i="14"/>
  <c r="AS88" i="14"/>
  <c r="AN89" i="14"/>
  <c r="AO89" i="14"/>
  <c r="AP89" i="14"/>
  <c r="AQ89" i="14"/>
  <c r="AR89" i="14"/>
  <c r="AS89" i="14"/>
  <c r="AN90" i="14"/>
  <c r="AO90" i="14"/>
  <c r="AP90" i="14"/>
  <c r="AQ90" i="14"/>
  <c r="AR90" i="14"/>
  <c r="AS90" i="14"/>
  <c r="AN91" i="14"/>
  <c r="AO91" i="14"/>
  <c r="AP91" i="14"/>
  <c r="AQ91" i="14"/>
  <c r="AR91" i="14"/>
  <c r="AS91" i="14"/>
  <c r="AN92" i="14"/>
  <c r="AO92" i="14"/>
  <c r="AP92" i="14"/>
  <c r="AQ92" i="14"/>
  <c r="AR92" i="14"/>
  <c r="AS92" i="14"/>
  <c r="AN93" i="14"/>
  <c r="AO93" i="14"/>
  <c r="AP93" i="14"/>
  <c r="AQ93" i="14"/>
  <c r="AR93" i="14"/>
  <c r="AS93" i="14"/>
  <c r="AN94" i="14"/>
  <c r="AO94" i="14"/>
  <c r="AP94" i="14"/>
  <c r="AQ94" i="14"/>
  <c r="AR94" i="14"/>
  <c r="AS94" i="14"/>
  <c r="AN95" i="14"/>
  <c r="AO95" i="14"/>
  <c r="AP95" i="14"/>
  <c r="AQ95" i="14"/>
  <c r="AR95" i="14"/>
  <c r="AS95" i="14"/>
  <c r="AN96" i="14"/>
  <c r="AO96" i="14"/>
  <c r="AP96" i="14"/>
  <c r="AQ96" i="14"/>
  <c r="AR96" i="14"/>
  <c r="AS96" i="14"/>
  <c r="AM80" i="14"/>
  <c r="AM81" i="14"/>
  <c r="AM82" i="14"/>
  <c r="AM83" i="14"/>
  <c r="AM84" i="14"/>
  <c r="AM85" i="14"/>
  <c r="AM86" i="14"/>
  <c r="AM87" i="14"/>
  <c r="AM88" i="14"/>
  <c r="AM89" i="14"/>
  <c r="AM90" i="14"/>
  <c r="AM91" i="14"/>
  <c r="AM92" i="14"/>
  <c r="AM93" i="14"/>
  <c r="AM94" i="14"/>
  <c r="AM95" i="14"/>
  <c r="AM96" i="14"/>
  <c r="AM79" i="14"/>
  <c r="AG79" i="14"/>
  <c r="AH79" i="14"/>
  <c r="AI79" i="14"/>
  <c r="AK79" i="14"/>
  <c r="AG80" i="14"/>
  <c r="AH80" i="14"/>
  <c r="AI80" i="14"/>
  <c r="AK80" i="14"/>
  <c r="AG81" i="14"/>
  <c r="AH81" i="14"/>
  <c r="AI81" i="14"/>
  <c r="AK81" i="14"/>
  <c r="AG82" i="14"/>
  <c r="AH82" i="14"/>
  <c r="AI82" i="14"/>
  <c r="AK82" i="14"/>
  <c r="AG83" i="14"/>
  <c r="AH83" i="14"/>
  <c r="AI83" i="14"/>
  <c r="AK83" i="14"/>
  <c r="AG84" i="14"/>
  <c r="AH84" i="14"/>
  <c r="AI84" i="14"/>
  <c r="AK84" i="14"/>
  <c r="AG85" i="14"/>
  <c r="AH85" i="14"/>
  <c r="AI85" i="14"/>
  <c r="AK85" i="14"/>
  <c r="AG86" i="14"/>
  <c r="AH86" i="14"/>
  <c r="AI86" i="14"/>
  <c r="AK86" i="14"/>
  <c r="AG87" i="14"/>
  <c r="AH87" i="14"/>
  <c r="AI87" i="14"/>
  <c r="AK87" i="14"/>
  <c r="AG88" i="14"/>
  <c r="AH88" i="14"/>
  <c r="AI88" i="14"/>
  <c r="AK88" i="14"/>
  <c r="AG89" i="14"/>
  <c r="AH89" i="14"/>
  <c r="AI89" i="14"/>
  <c r="AK89" i="14"/>
  <c r="AG90" i="14"/>
  <c r="AH90" i="14"/>
  <c r="AI90" i="14"/>
  <c r="AK90" i="14"/>
  <c r="AG91" i="14"/>
  <c r="AH91" i="14"/>
  <c r="AI91" i="14"/>
  <c r="AK91" i="14"/>
  <c r="AG92" i="14"/>
  <c r="AH92" i="14"/>
  <c r="AI92" i="14"/>
  <c r="AK92" i="14"/>
  <c r="AG93" i="14"/>
  <c r="AH93" i="14"/>
  <c r="AI93" i="14"/>
  <c r="AK93" i="14"/>
  <c r="AG94" i="14"/>
  <c r="AH94" i="14"/>
  <c r="AI94" i="14"/>
  <c r="AK94" i="14"/>
  <c r="AG95" i="14"/>
  <c r="AH95" i="14"/>
  <c r="AI95" i="14"/>
  <c r="AK95" i="14"/>
  <c r="AG96" i="14"/>
  <c r="AH96" i="14"/>
  <c r="AI96" i="14"/>
  <c r="AK96" i="14"/>
  <c r="AG41" i="14"/>
  <c r="AH41" i="14"/>
  <c r="AI41" i="14"/>
  <c r="AK41" i="14"/>
  <c r="AG42" i="14"/>
  <c r="AH42" i="14"/>
  <c r="AI42" i="14"/>
  <c r="AK42" i="14"/>
  <c r="AG43" i="14"/>
  <c r="AH43" i="14"/>
  <c r="AI43" i="14"/>
  <c r="AK43" i="14"/>
  <c r="AG44" i="14"/>
  <c r="AH44" i="14"/>
  <c r="AI44" i="14"/>
  <c r="AK44" i="14"/>
  <c r="AG45" i="14"/>
  <c r="AH45" i="14"/>
  <c r="AI45" i="14"/>
  <c r="AK45" i="14"/>
  <c r="AG46" i="14"/>
  <c r="AH46" i="14"/>
  <c r="AI46" i="14"/>
  <c r="AK46" i="14"/>
  <c r="AG47" i="14"/>
  <c r="AH47" i="14"/>
  <c r="AI47" i="14"/>
  <c r="AK47" i="14"/>
  <c r="AG48" i="14"/>
  <c r="AH48" i="14"/>
  <c r="AI48" i="14"/>
  <c r="AK48" i="14"/>
  <c r="AG49" i="14"/>
  <c r="AH49" i="14"/>
  <c r="AI49" i="14"/>
  <c r="AK49" i="14"/>
  <c r="AG50" i="14"/>
  <c r="AH50" i="14"/>
  <c r="AI50" i="14"/>
  <c r="AK50" i="14"/>
  <c r="AG51" i="14"/>
  <c r="AH51" i="14"/>
  <c r="AI51" i="14"/>
  <c r="AK51" i="14"/>
  <c r="AG52" i="14"/>
  <c r="AH52" i="14"/>
  <c r="AI52" i="14"/>
  <c r="AK52" i="14"/>
  <c r="AG53" i="14"/>
  <c r="AH53" i="14"/>
  <c r="AI53" i="14"/>
  <c r="AK53" i="14"/>
  <c r="AG54" i="14"/>
  <c r="AH54" i="14"/>
  <c r="AI54" i="14"/>
  <c r="AK54" i="14"/>
  <c r="AG55" i="14"/>
  <c r="AH55" i="14"/>
  <c r="AI55" i="14"/>
  <c r="AK55" i="14"/>
  <c r="AG56" i="14"/>
  <c r="AH56" i="14"/>
  <c r="AI56" i="14"/>
  <c r="AK56" i="14"/>
  <c r="AG57" i="14"/>
  <c r="AH57" i="14"/>
  <c r="AI57" i="14"/>
  <c r="AK57" i="14"/>
  <c r="AG58" i="14"/>
  <c r="AH58" i="14"/>
  <c r="AI58" i="14"/>
  <c r="AK58" i="14"/>
  <c r="AG59" i="14"/>
  <c r="AH59" i="14"/>
  <c r="AI59" i="14"/>
  <c r="AK59" i="14"/>
  <c r="AG60" i="14"/>
  <c r="AH60" i="14"/>
  <c r="AI60" i="14"/>
  <c r="AK60" i="14"/>
  <c r="AG28" i="14"/>
  <c r="AH28" i="14"/>
  <c r="AI28" i="14"/>
  <c r="AK28" i="14"/>
  <c r="AG29" i="14"/>
  <c r="AH29" i="14"/>
  <c r="AI29" i="14"/>
  <c r="AK29" i="14"/>
  <c r="AG30" i="14"/>
  <c r="AH30" i="14"/>
  <c r="AI30" i="14"/>
  <c r="AK30" i="14"/>
  <c r="AG31" i="14"/>
  <c r="AH31" i="14"/>
  <c r="AI31" i="14"/>
  <c r="AK31" i="14"/>
  <c r="AG32" i="14"/>
  <c r="AH32" i="14"/>
  <c r="AI32" i="14"/>
  <c r="AK32" i="14"/>
  <c r="AG33" i="14"/>
  <c r="AH33" i="14"/>
  <c r="AI33" i="14"/>
  <c r="AK33" i="14"/>
  <c r="R26" i="14"/>
  <c r="S26" i="14"/>
  <c r="T26" i="14"/>
  <c r="V26" i="14"/>
  <c r="R53" i="14"/>
  <c r="S53" i="14"/>
  <c r="T53" i="14"/>
  <c r="V53" i="14"/>
  <c r="R54" i="14"/>
  <c r="S54" i="14"/>
  <c r="T54" i="14"/>
  <c r="V54" i="14"/>
  <c r="R55" i="14"/>
  <c r="S55" i="14"/>
  <c r="T55" i="14"/>
  <c r="V55" i="14"/>
  <c r="R56" i="14"/>
  <c r="S56" i="14"/>
  <c r="T56" i="14"/>
  <c r="V56" i="14"/>
  <c r="R57" i="14"/>
  <c r="S57" i="14"/>
  <c r="T57" i="14"/>
  <c r="V57" i="14"/>
  <c r="R58" i="14"/>
  <c r="S58" i="14"/>
  <c r="T58" i="14"/>
  <c r="V58" i="14"/>
  <c r="R59" i="14"/>
  <c r="S59" i="14"/>
  <c r="T59" i="14"/>
  <c r="V59" i="14"/>
  <c r="R60" i="14"/>
  <c r="S60" i="14"/>
  <c r="T60" i="14"/>
  <c r="V60" i="14"/>
  <c r="R32" i="14"/>
  <c r="S32" i="14"/>
  <c r="T32" i="14"/>
  <c r="V32" i="14"/>
  <c r="R33" i="14"/>
  <c r="S33" i="14"/>
  <c r="T33" i="14"/>
  <c r="V33" i="14"/>
  <c r="R13" i="14"/>
  <c r="S13" i="14"/>
  <c r="T13" i="14"/>
  <c r="V13" i="14"/>
  <c r="R14" i="14"/>
  <c r="S14" i="14"/>
  <c r="T14" i="14"/>
  <c r="V14" i="14"/>
  <c r="R15" i="14"/>
  <c r="S15" i="14"/>
  <c r="T15" i="14"/>
  <c r="V15" i="14"/>
  <c r="R16" i="14"/>
  <c r="S16" i="14"/>
  <c r="T16" i="14"/>
  <c r="V16" i="14"/>
  <c r="R17" i="14"/>
  <c r="S17" i="14"/>
  <c r="T17" i="14"/>
  <c r="V17" i="14"/>
  <c r="R18" i="14"/>
  <c r="S18" i="14"/>
  <c r="T18" i="14"/>
  <c r="V18" i="14"/>
  <c r="R19" i="14"/>
  <c r="S19" i="14"/>
  <c r="T19" i="14"/>
  <c r="V19" i="14"/>
  <c r="R20" i="14"/>
  <c r="S20" i="14"/>
  <c r="T20" i="14"/>
  <c r="V20" i="14"/>
  <c r="R21" i="14"/>
  <c r="S21" i="14"/>
  <c r="T21" i="14"/>
  <c r="V21" i="14"/>
  <c r="AM80" i="12"/>
  <c r="AN80" i="12"/>
  <c r="AO80" i="12"/>
  <c r="AP80" i="12"/>
  <c r="AQ80" i="12"/>
  <c r="AR80" i="12"/>
  <c r="AS80" i="12"/>
  <c r="AM81" i="12"/>
  <c r="AN81" i="12"/>
  <c r="AO81" i="12"/>
  <c r="AP81" i="12"/>
  <c r="AQ81" i="12"/>
  <c r="AR81" i="12"/>
  <c r="AS81" i="12"/>
  <c r="AM82" i="12"/>
  <c r="AN82" i="12"/>
  <c r="AO82" i="12"/>
  <c r="AP82" i="12"/>
  <c r="AQ82" i="12"/>
  <c r="AR82" i="12"/>
  <c r="AS82" i="12"/>
  <c r="AM83" i="12"/>
  <c r="AN83" i="12"/>
  <c r="AO83" i="12"/>
  <c r="AP83" i="12"/>
  <c r="AQ83" i="12"/>
  <c r="AR83" i="12"/>
  <c r="AS83" i="12"/>
  <c r="AM84" i="12"/>
  <c r="AN84" i="12"/>
  <c r="AO84" i="12"/>
  <c r="AP84" i="12"/>
  <c r="AQ84" i="12"/>
  <c r="AR84" i="12"/>
  <c r="AS84" i="12"/>
  <c r="AM85" i="12"/>
  <c r="AN85" i="12"/>
  <c r="AO85" i="12"/>
  <c r="AP85" i="12"/>
  <c r="AQ85" i="12"/>
  <c r="AR85" i="12"/>
  <c r="AS85" i="12"/>
  <c r="AM86" i="12"/>
  <c r="AN86" i="12"/>
  <c r="AO86" i="12"/>
  <c r="AP86" i="12"/>
  <c r="AQ86" i="12"/>
  <c r="AR86" i="12"/>
  <c r="AS86" i="12"/>
  <c r="AM87" i="12"/>
  <c r="AN87" i="12"/>
  <c r="AO87" i="12"/>
  <c r="AP87" i="12"/>
  <c r="AQ87" i="12"/>
  <c r="AR87" i="12"/>
  <c r="AS87" i="12"/>
  <c r="AM88" i="12"/>
  <c r="AN88" i="12"/>
  <c r="AO88" i="12"/>
  <c r="AP88" i="12"/>
  <c r="AQ88" i="12"/>
  <c r="AR88" i="12"/>
  <c r="AS88" i="12"/>
  <c r="AM89" i="12"/>
  <c r="AN89" i="12"/>
  <c r="AO89" i="12"/>
  <c r="AP89" i="12"/>
  <c r="AQ89" i="12"/>
  <c r="AR89" i="12"/>
  <c r="AS89" i="12"/>
  <c r="AM90" i="12"/>
  <c r="AN90" i="12"/>
  <c r="AO90" i="12"/>
  <c r="AP90" i="12"/>
  <c r="AQ90" i="12"/>
  <c r="AR90" i="12"/>
  <c r="AS90" i="12"/>
  <c r="AM91" i="12"/>
  <c r="AN91" i="12"/>
  <c r="AO91" i="12"/>
  <c r="AP91" i="12"/>
  <c r="AQ91" i="12"/>
  <c r="AR91" i="12"/>
  <c r="AS91" i="12"/>
  <c r="AM92" i="12"/>
  <c r="AN92" i="12"/>
  <c r="AO92" i="12"/>
  <c r="AP92" i="12"/>
  <c r="AQ92" i="12"/>
  <c r="AR92" i="12"/>
  <c r="AS92" i="12"/>
  <c r="AM93" i="12"/>
  <c r="AN93" i="12"/>
  <c r="AO93" i="12"/>
  <c r="AP93" i="12"/>
  <c r="AQ93" i="12"/>
  <c r="AR93" i="12"/>
  <c r="AS93" i="12"/>
  <c r="AM94" i="12"/>
  <c r="AN94" i="12"/>
  <c r="AO94" i="12"/>
  <c r="AP94" i="12"/>
  <c r="AQ94" i="12"/>
  <c r="AR94" i="12"/>
  <c r="AS94" i="12"/>
  <c r="AM95" i="12"/>
  <c r="AN95" i="12"/>
  <c r="AO95" i="12"/>
  <c r="AP95" i="12"/>
  <c r="AQ95" i="12"/>
  <c r="AR95" i="12"/>
  <c r="AS95" i="12"/>
  <c r="AM96" i="12"/>
  <c r="AN96" i="12"/>
  <c r="AO96" i="12"/>
  <c r="AP96" i="12"/>
  <c r="AQ96" i="12"/>
  <c r="AR96" i="12"/>
  <c r="AS96" i="12"/>
  <c r="AN79" i="12"/>
  <c r="AO79" i="12"/>
  <c r="AP79" i="12"/>
  <c r="AQ79" i="12"/>
  <c r="AR79" i="12"/>
  <c r="AS79" i="12"/>
  <c r="AM79" i="12"/>
  <c r="AF80" i="12"/>
  <c r="AG80" i="12"/>
  <c r="AH80" i="12"/>
  <c r="AI80" i="12"/>
  <c r="AK80" i="12"/>
  <c r="AF81" i="12"/>
  <c r="AG81" i="12"/>
  <c r="AH81" i="12"/>
  <c r="AI81" i="12"/>
  <c r="AK81" i="12"/>
  <c r="AF82" i="12"/>
  <c r="AG82" i="12"/>
  <c r="AH82" i="12"/>
  <c r="AI82" i="12"/>
  <c r="AK82" i="12"/>
  <c r="AF83" i="12"/>
  <c r="AG83" i="12"/>
  <c r="AH83" i="12"/>
  <c r="AI83" i="12"/>
  <c r="AK83" i="12"/>
  <c r="AF84" i="12"/>
  <c r="AG84" i="12"/>
  <c r="AH84" i="12"/>
  <c r="AI84" i="12"/>
  <c r="AK84" i="12"/>
  <c r="AF85" i="12"/>
  <c r="AG85" i="12"/>
  <c r="AH85" i="12"/>
  <c r="AI85" i="12"/>
  <c r="AK85" i="12"/>
  <c r="AF86" i="12"/>
  <c r="AG86" i="12"/>
  <c r="AH86" i="12"/>
  <c r="AI86" i="12"/>
  <c r="AK86" i="12"/>
  <c r="AG87" i="12"/>
  <c r="AH87" i="12"/>
  <c r="AI87" i="12"/>
  <c r="AK87" i="12"/>
  <c r="AF88" i="12"/>
  <c r="AG88" i="12"/>
  <c r="AH88" i="12"/>
  <c r="AI88" i="12"/>
  <c r="AK88" i="12"/>
  <c r="AF89" i="12"/>
  <c r="AG89" i="12"/>
  <c r="AH89" i="12"/>
  <c r="AI89" i="12"/>
  <c r="AK89" i="12"/>
  <c r="AF90" i="12"/>
  <c r="AG90" i="12"/>
  <c r="AH90" i="12"/>
  <c r="AI90" i="12"/>
  <c r="AK90" i="12"/>
  <c r="AF91" i="12"/>
  <c r="AG91" i="12"/>
  <c r="AH91" i="12"/>
  <c r="AI91" i="12"/>
  <c r="AK91" i="12"/>
  <c r="AF92" i="12"/>
  <c r="AG92" i="12"/>
  <c r="AH92" i="12"/>
  <c r="AI92" i="12"/>
  <c r="AK92" i="12"/>
  <c r="AF93" i="12"/>
  <c r="AG93" i="12"/>
  <c r="AH93" i="12"/>
  <c r="AI93" i="12"/>
  <c r="AK93" i="12"/>
  <c r="AF94" i="12"/>
  <c r="AG94" i="12"/>
  <c r="AH94" i="12"/>
  <c r="AI94" i="12"/>
  <c r="AK94" i="12"/>
  <c r="AF95" i="12"/>
  <c r="AG95" i="12"/>
  <c r="AH95" i="12"/>
  <c r="AI95" i="12"/>
  <c r="AK95" i="12"/>
  <c r="AF96" i="12"/>
  <c r="AG96" i="12"/>
  <c r="AH96" i="12"/>
  <c r="AI96" i="12"/>
  <c r="AK96" i="12"/>
  <c r="AI79" i="12"/>
  <c r="AF41" i="12"/>
  <c r="AG41" i="12"/>
  <c r="AH41" i="12"/>
  <c r="AI41" i="12"/>
  <c r="AK41" i="12"/>
  <c r="AF42" i="12"/>
  <c r="AG42" i="12"/>
  <c r="AH42" i="12"/>
  <c r="AI42" i="12"/>
  <c r="AK42" i="12"/>
  <c r="AF43" i="12"/>
  <c r="AG43" i="12"/>
  <c r="AH43" i="12"/>
  <c r="AI43" i="12"/>
  <c r="AK43" i="12"/>
  <c r="AF44" i="12"/>
  <c r="AG44" i="12"/>
  <c r="AH44" i="12"/>
  <c r="AI44" i="12"/>
  <c r="AK44" i="12"/>
  <c r="AF45" i="12"/>
  <c r="AG45" i="12"/>
  <c r="AH45" i="12"/>
  <c r="AI45" i="12"/>
  <c r="AK45" i="12"/>
  <c r="AF46" i="12"/>
  <c r="AG46" i="12"/>
  <c r="AH46" i="12"/>
  <c r="AI46" i="12"/>
  <c r="AK46" i="12"/>
  <c r="AF47" i="12"/>
  <c r="AG47" i="12"/>
  <c r="AH47" i="12"/>
  <c r="AI47" i="12"/>
  <c r="AK47" i="12"/>
  <c r="AF48" i="12"/>
  <c r="AG48" i="12"/>
  <c r="AH48" i="12"/>
  <c r="AI48" i="12"/>
  <c r="AK48" i="12"/>
  <c r="AF49" i="12"/>
  <c r="AG49" i="12"/>
  <c r="AH49" i="12"/>
  <c r="AI49" i="12"/>
  <c r="AK49" i="12"/>
  <c r="AF50" i="12"/>
  <c r="AG50" i="12"/>
  <c r="AH50" i="12"/>
  <c r="AI50" i="12"/>
  <c r="AK50" i="12"/>
  <c r="AF51" i="12"/>
  <c r="AG51" i="12"/>
  <c r="AH51" i="12"/>
  <c r="AI51" i="12"/>
  <c r="AK51" i="12"/>
  <c r="AF52" i="12"/>
  <c r="AG52" i="12"/>
  <c r="AH52" i="12"/>
  <c r="AI52" i="12"/>
  <c r="AK52" i="12"/>
  <c r="AF53" i="12"/>
  <c r="AG53" i="12"/>
  <c r="AH53" i="12"/>
  <c r="AI53" i="12"/>
  <c r="AK53" i="12"/>
  <c r="AF54" i="12"/>
  <c r="AG54" i="12"/>
  <c r="AH54" i="12"/>
  <c r="AI54" i="12"/>
  <c r="AK54" i="12"/>
  <c r="AF55" i="12"/>
  <c r="AG55" i="12"/>
  <c r="AH55" i="12"/>
  <c r="AI55" i="12"/>
  <c r="AK55" i="12"/>
  <c r="AF56" i="12"/>
  <c r="AG56" i="12"/>
  <c r="AH56" i="12"/>
  <c r="AI56" i="12"/>
  <c r="AK56" i="12"/>
  <c r="AF57" i="12"/>
  <c r="AG57" i="12"/>
  <c r="AH57" i="12"/>
  <c r="AI57" i="12"/>
  <c r="AK57" i="12"/>
  <c r="AF58" i="12"/>
  <c r="AG58" i="12"/>
  <c r="AH58" i="12"/>
  <c r="AI58" i="12"/>
  <c r="AK58" i="12"/>
  <c r="AF59" i="12"/>
  <c r="AG59" i="12"/>
  <c r="AH59" i="12"/>
  <c r="AI59" i="12"/>
  <c r="AK59" i="12"/>
  <c r="AF60" i="12"/>
  <c r="AG60" i="12"/>
  <c r="AH60" i="12"/>
  <c r="AI60" i="12"/>
  <c r="AK60" i="12"/>
  <c r="AF28" i="12"/>
  <c r="AG28" i="12"/>
  <c r="AH28" i="12"/>
  <c r="AI28" i="12"/>
  <c r="AK28" i="12"/>
  <c r="AF29" i="12"/>
  <c r="AG29" i="12"/>
  <c r="AH29" i="12"/>
  <c r="AI29" i="12"/>
  <c r="AK29" i="12"/>
  <c r="AF30" i="12"/>
  <c r="AG30" i="12"/>
  <c r="AH30" i="12"/>
  <c r="AI30" i="12"/>
  <c r="AK30" i="12"/>
  <c r="AF31" i="12"/>
  <c r="AG31" i="12"/>
  <c r="AH31" i="12"/>
  <c r="AI31" i="12"/>
  <c r="AK31" i="12"/>
  <c r="AF32" i="12"/>
  <c r="AG32" i="12"/>
  <c r="AH32" i="12"/>
  <c r="AI32" i="12"/>
  <c r="AK32" i="12"/>
  <c r="AF33" i="12"/>
  <c r="AG33" i="12"/>
  <c r="AH33" i="12"/>
  <c r="AI33" i="12"/>
  <c r="AK33" i="12"/>
  <c r="Q53" i="12"/>
  <c r="R53" i="12"/>
  <c r="S53" i="12"/>
  <c r="T53" i="12"/>
  <c r="V53" i="12"/>
  <c r="Q54" i="12"/>
  <c r="R54" i="12"/>
  <c r="S54" i="12"/>
  <c r="T54" i="12"/>
  <c r="V54" i="12"/>
  <c r="Q55" i="12"/>
  <c r="R55" i="12"/>
  <c r="S55" i="12"/>
  <c r="T55" i="12"/>
  <c r="V55" i="12"/>
  <c r="Q56" i="12"/>
  <c r="R56" i="12"/>
  <c r="S56" i="12"/>
  <c r="T56" i="12"/>
  <c r="V56" i="12"/>
  <c r="Q57" i="12"/>
  <c r="R57" i="12"/>
  <c r="S57" i="12"/>
  <c r="T57" i="12"/>
  <c r="V57" i="12"/>
  <c r="Q58" i="12"/>
  <c r="R58" i="12"/>
  <c r="S58" i="12"/>
  <c r="T58" i="12"/>
  <c r="V58" i="12"/>
  <c r="Q59" i="12"/>
  <c r="R59" i="12"/>
  <c r="S59" i="12"/>
  <c r="T59" i="12"/>
  <c r="V59" i="12"/>
  <c r="Q60" i="12"/>
  <c r="R60" i="12"/>
  <c r="S60" i="12"/>
  <c r="T60" i="12"/>
  <c r="V60" i="12"/>
  <c r="X28" i="12"/>
  <c r="Q32" i="12"/>
  <c r="R32" i="12"/>
  <c r="S32" i="12"/>
  <c r="T32" i="12"/>
  <c r="V32" i="12"/>
  <c r="Q33" i="12"/>
  <c r="R33" i="12"/>
  <c r="S33" i="12"/>
  <c r="T33" i="12"/>
  <c r="V33" i="12"/>
  <c r="T26" i="12"/>
  <c r="Q14" i="12"/>
  <c r="R14" i="12"/>
  <c r="S14" i="12"/>
  <c r="T14" i="12"/>
  <c r="V14" i="12"/>
  <c r="Q15" i="12"/>
  <c r="R15" i="12"/>
  <c r="S15" i="12"/>
  <c r="T15" i="12"/>
  <c r="V15" i="12"/>
  <c r="Q16" i="12"/>
  <c r="R16" i="12"/>
  <c r="S16" i="12"/>
  <c r="T16" i="12"/>
  <c r="V16" i="12"/>
  <c r="Q17" i="12"/>
  <c r="R17" i="12"/>
  <c r="S17" i="12"/>
  <c r="T17" i="12"/>
  <c r="V17" i="12"/>
  <c r="Q18" i="12"/>
  <c r="R18" i="12"/>
  <c r="S18" i="12"/>
  <c r="T18" i="12"/>
  <c r="V18" i="12"/>
  <c r="Q19" i="12"/>
  <c r="R19" i="12"/>
  <c r="S19" i="12"/>
  <c r="T19" i="12"/>
  <c r="V19" i="12"/>
  <c r="Q20" i="12"/>
  <c r="R20" i="12"/>
  <c r="S20" i="12"/>
  <c r="T20" i="12"/>
  <c r="V20" i="12"/>
  <c r="Q21" i="12"/>
  <c r="R21" i="12"/>
  <c r="S21" i="12"/>
  <c r="T21" i="12"/>
  <c r="V21" i="12"/>
  <c r="T13" i="12"/>
  <c r="N45" i="10" l="1"/>
  <c r="L45" i="10"/>
  <c r="G45" i="10"/>
  <c r="K45" i="10"/>
  <c r="J45" i="10"/>
  <c r="O45" i="10"/>
  <c r="C45" i="10"/>
  <c r="F45" i="10"/>
  <c r="M45" i="10"/>
  <c r="AN88" i="10"/>
  <c r="AC86" i="3"/>
  <c r="AC59" i="3"/>
  <c r="AB86" i="3"/>
  <c r="AB59" i="3"/>
  <c r="AK56" i="10"/>
  <c r="AH56" i="10"/>
  <c r="D56" i="10"/>
  <c r="AD56" i="10"/>
  <c r="AC85" i="3"/>
  <c r="AF89" i="10"/>
  <c r="AI56" i="10"/>
  <c r="AF88" i="10"/>
  <c r="AN89" i="10"/>
  <c r="AM56" i="10"/>
  <c r="AJ56" i="10"/>
  <c r="AB85" i="3"/>
  <c r="AL56" i="10"/>
  <c r="P56" i="10"/>
  <c r="AN57" i="10" s="1"/>
  <c r="AE56" i="10"/>
  <c r="H56" i="10"/>
  <c r="AF57" i="10" s="1"/>
  <c r="J50" i="1"/>
  <c r="AD51" i="1" s="1"/>
  <c r="AB84" i="3"/>
  <c r="AC84" i="3"/>
  <c r="L83" i="3"/>
  <c r="M83" i="3"/>
  <c r="O83" i="3"/>
  <c r="P83" i="3"/>
  <c r="V83" i="3"/>
  <c r="W83" i="3"/>
  <c r="Y83" i="3"/>
  <c r="Z83" i="3"/>
  <c r="Q60" i="14"/>
  <c r="X60" i="14"/>
  <c r="Y60" i="14"/>
  <c r="Z60" i="14"/>
  <c r="AA60" i="14"/>
  <c r="AB60" i="14"/>
  <c r="AC60" i="14"/>
  <c r="AD60" i="14"/>
  <c r="AF60" i="14"/>
  <c r="AM60" i="14"/>
  <c r="AN60" i="14"/>
  <c r="AO60" i="14"/>
  <c r="AP60" i="14"/>
  <c r="AQ60" i="14"/>
  <c r="AR60" i="14"/>
  <c r="AS60" i="14"/>
  <c r="X60" i="12"/>
  <c r="Y60" i="12"/>
  <c r="Z60" i="12"/>
  <c r="AA60" i="12"/>
  <c r="AB60" i="12"/>
  <c r="AC60" i="12"/>
  <c r="AD60" i="12"/>
  <c r="AM60" i="12"/>
  <c r="AN60" i="12"/>
  <c r="AO60" i="12"/>
  <c r="AP60" i="12"/>
  <c r="AQ60" i="12"/>
  <c r="AR60" i="12"/>
  <c r="AS60" i="12"/>
  <c r="R75" i="10"/>
  <c r="S75" i="10"/>
  <c r="V75" i="10"/>
  <c r="W75" i="10"/>
  <c r="X75" i="10"/>
  <c r="Y75" i="10"/>
  <c r="Z75" i="10"/>
  <c r="AA75" i="10"/>
  <c r="R76" i="10"/>
  <c r="S76" i="10"/>
  <c r="V76" i="10"/>
  <c r="W76" i="10"/>
  <c r="X76" i="10"/>
  <c r="Y76" i="10"/>
  <c r="Z76" i="10"/>
  <c r="AA76" i="10"/>
  <c r="R77" i="10"/>
  <c r="S77" i="10"/>
  <c r="V77" i="10"/>
  <c r="W77" i="10"/>
  <c r="X77" i="10"/>
  <c r="Y77" i="10"/>
  <c r="Z77" i="10"/>
  <c r="AA77" i="10"/>
  <c r="R78" i="10"/>
  <c r="S78" i="10"/>
  <c r="V78" i="10"/>
  <c r="W78" i="10"/>
  <c r="X78" i="10"/>
  <c r="Y78" i="10"/>
  <c r="Z78" i="10"/>
  <c r="AA78" i="10"/>
  <c r="R79" i="10"/>
  <c r="S79" i="10"/>
  <c r="V79" i="10"/>
  <c r="W79" i="10"/>
  <c r="X79" i="10"/>
  <c r="Y79" i="10"/>
  <c r="Z79" i="10"/>
  <c r="AA79" i="10"/>
  <c r="R80" i="10"/>
  <c r="S80" i="10"/>
  <c r="V80" i="10"/>
  <c r="W80" i="10"/>
  <c r="X80" i="10"/>
  <c r="Y80" i="10"/>
  <c r="Z80" i="10"/>
  <c r="AA80" i="10"/>
  <c r="R81" i="10"/>
  <c r="S81" i="10"/>
  <c r="V81" i="10"/>
  <c r="W81" i="10"/>
  <c r="X81" i="10"/>
  <c r="Y81" i="10"/>
  <c r="Z81" i="10"/>
  <c r="AA81" i="10"/>
  <c r="R82" i="10"/>
  <c r="S82" i="10"/>
  <c r="V82" i="10"/>
  <c r="W82" i="10"/>
  <c r="X82" i="10"/>
  <c r="Y82" i="10"/>
  <c r="Z82" i="10"/>
  <c r="AA82" i="10"/>
  <c r="R83" i="10"/>
  <c r="S83" i="10"/>
  <c r="V83" i="10"/>
  <c r="W83" i="10"/>
  <c r="X83" i="10"/>
  <c r="Y83" i="10"/>
  <c r="Z83" i="10"/>
  <c r="AA83" i="10"/>
  <c r="R84" i="10"/>
  <c r="S84" i="10"/>
  <c r="V84" i="10"/>
  <c r="W84" i="10"/>
  <c r="X84" i="10"/>
  <c r="Y84" i="10"/>
  <c r="Z84" i="10"/>
  <c r="AA84" i="10"/>
  <c r="R85" i="10"/>
  <c r="S85" i="10"/>
  <c r="V85" i="10"/>
  <c r="W85" i="10"/>
  <c r="X85" i="10"/>
  <c r="Y85" i="10"/>
  <c r="Z85" i="10"/>
  <c r="AA85" i="10"/>
  <c r="R86" i="10"/>
  <c r="S86" i="10"/>
  <c r="V86" i="10"/>
  <c r="W86" i="10"/>
  <c r="X86" i="10"/>
  <c r="Y86" i="10"/>
  <c r="Z86" i="10"/>
  <c r="AA86" i="10"/>
  <c r="P85" i="10"/>
  <c r="P86" i="10"/>
  <c r="H86" i="10"/>
  <c r="H85" i="10"/>
  <c r="P84" i="10"/>
  <c r="H84" i="10"/>
  <c r="D84" i="10"/>
  <c r="D85" i="10"/>
  <c r="D86" i="10"/>
  <c r="R70" i="5"/>
  <c r="S70" i="5"/>
  <c r="V70" i="5"/>
  <c r="W70" i="5"/>
  <c r="X70" i="5"/>
  <c r="Y70" i="5"/>
  <c r="Z70" i="5"/>
  <c r="AA70" i="5"/>
  <c r="AD70" i="5"/>
  <c r="AE70" i="5"/>
  <c r="AH70" i="5"/>
  <c r="AI70" i="5"/>
  <c r="AJ70" i="5"/>
  <c r="AK70" i="5"/>
  <c r="AL70" i="5"/>
  <c r="AM70" i="5"/>
  <c r="P70" i="5"/>
  <c r="AN71" i="5" s="1"/>
  <c r="H70" i="5"/>
  <c r="AF71" i="5" s="1"/>
  <c r="D70" i="5"/>
  <c r="BB30" i="16"/>
  <c r="BC30" i="16"/>
  <c r="BD30" i="16"/>
  <c r="BE30" i="16"/>
  <c r="BG30" i="16"/>
  <c r="BI30" i="16"/>
  <c r="BJ30" i="16"/>
  <c r="BK30" i="16"/>
  <c r="BL30" i="16"/>
  <c r="BM30" i="16"/>
  <c r="BN30" i="16"/>
  <c r="BQ30" i="16"/>
  <c r="BR30" i="16"/>
  <c r="BS30" i="16"/>
  <c r="BT30" i="16"/>
  <c r="BV30" i="16"/>
  <c r="BX30" i="16"/>
  <c r="BY30" i="16"/>
  <c r="BZ30" i="16"/>
  <c r="CA30" i="16"/>
  <c r="CB30" i="16"/>
  <c r="CC30" i="16"/>
  <c r="AB30" i="16"/>
  <c r="CD31" i="16"/>
  <c r="BU31" i="16"/>
  <c r="BB30" i="15"/>
  <c r="BC30" i="15"/>
  <c r="BD30" i="15"/>
  <c r="BE30" i="15"/>
  <c r="BG30" i="15"/>
  <c r="BI30" i="15"/>
  <c r="BJ30" i="15"/>
  <c r="BK30" i="15"/>
  <c r="BL30" i="15"/>
  <c r="BM30" i="15"/>
  <c r="BN30" i="15"/>
  <c r="BQ30" i="15"/>
  <c r="BR30" i="15"/>
  <c r="BS30" i="15"/>
  <c r="BT30" i="15"/>
  <c r="BV30" i="15"/>
  <c r="BX30" i="15"/>
  <c r="BY30" i="15"/>
  <c r="BZ30" i="15"/>
  <c r="CA30" i="15"/>
  <c r="CB30" i="15"/>
  <c r="CC30" i="15"/>
  <c r="AV30" i="15"/>
  <c r="CD31" i="15"/>
  <c r="BU31" i="15"/>
  <c r="L82" i="3"/>
  <c r="M82" i="3"/>
  <c r="O82" i="3"/>
  <c r="P82" i="3"/>
  <c r="V82" i="3"/>
  <c r="W82" i="3"/>
  <c r="Y82" i="3"/>
  <c r="Z82" i="3"/>
  <c r="X59" i="12"/>
  <c r="Y59" i="12"/>
  <c r="Z59" i="12"/>
  <c r="AA59" i="12"/>
  <c r="AB59" i="12"/>
  <c r="AC59" i="12"/>
  <c r="AD59" i="12"/>
  <c r="AM59" i="12"/>
  <c r="AN59" i="12"/>
  <c r="AO59" i="12"/>
  <c r="AP59" i="12"/>
  <c r="AQ59" i="12"/>
  <c r="AR59" i="12"/>
  <c r="AS59" i="12"/>
  <c r="Q59" i="14"/>
  <c r="X59" i="14"/>
  <c r="Y59" i="14"/>
  <c r="Z59" i="14"/>
  <c r="AA59" i="14"/>
  <c r="AB59" i="14"/>
  <c r="AC59" i="14"/>
  <c r="AD59" i="14"/>
  <c r="AF59" i="14"/>
  <c r="AM59" i="14"/>
  <c r="AN59" i="14"/>
  <c r="AO59" i="14"/>
  <c r="AP59" i="14"/>
  <c r="AQ59" i="14"/>
  <c r="AR59" i="14"/>
  <c r="AS59" i="14"/>
  <c r="L49" i="1"/>
  <c r="M49" i="1"/>
  <c r="O49" i="1"/>
  <c r="P49" i="1"/>
  <c r="V49" i="1"/>
  <c r="W49" i="1"/>
  <c r="Y49" i="1"/>
  <c r="Z49" i="1"/>
  <c r="H49" i="1"/>
  <c r="AB50" i="1" s="1"/>
  <c r="I49" i="1"/>
  <c r="AC50" i="1" s="1"/>
  <c r="AD86" i="3" l="1"/>
  <c r="AD59" i="3"/>
  <c r="AN86" i="10"/>
  <c r="AF85" i="10"/>
  <c r="AN85" i="10"/>
  <c r="AF86" i="10"/>
  <c r="D55" i="10"/>
  <c r="D45" i="10" s="1"/>
  <c r="H55" i="10"/>
  <c r="P55" i="10"/>
  <c r="AD85" i="3"/>
  <c r="AN87" i="10"/>
  <c r="AF87" i="10"/>
  <c r="AC58" i="3"/>
  <c r="AB58" i="3"/>
  <c r="AD84" i="3"/>
  <c r="AB83" i="3"/>
  <c r="AC83" i="3"/>
  <c r="J49" i="1"/>
  <c r="AD50" i="1" s="1"/>
  <c r="Q33" i="14"/>
  <c r="X33" i="14"/>
  <c r="Y33" i="14"/>
  <c r="Z33" i="14"/>
  <c r="AA33" i="14"/>
  <c r="AB33" i="14"/>
  <c r="AC33" i="14"/>
  <c r="AD33" i="14"/>
  <c r="AF33" i="14"/>
  <c r="AM33" i="14"/>
  <c r="AN33" i="14"/>
  <c r="AO33" i="14"/>
  <c r="AP33" i="14"/>
  <c r="AQ33" i="14"/>
  <c r="AR33" i="14"/>
  <c r="AS33" i="14"/>
  <c r="X33" i="12"/>
  <c r="Y33" i="12"/>
  <c r="Z33" i="12"/>
  <c r="AA33" i="12"/>
  <c r="AB33" i="12"/>
  <c r="AC33" i="12"/>
  <c r="AD33" i="12"/>
  <c r="AM33" i="12"/>
  <c r="AN33" i="12"/>
  <c r="AO33" i="12"/>
  <c r="AP33" i="12"/>
  <c r="AQ33" i="12"/>
  <c r="AR33" i="12"/>
  <c r="AS33" i="12"/>
  <c r="W57" i="3"/>
  <c r="Y57" i="3"/>
  <c r="Z57" i="3"/>
  <c r="V57" i="3"/>
  <c r="L81" i="3"/>
  <c r="M81" i="3"/>
  <c r="O81" i="3"/>
  <c r="P81" i="3"/>
  <c r="V81" i="3"/>
  <c r="W81" i="3"/>
  <c r="Y81" i="3"/>
  <c r="Z81" i="3"/>
  <c r="AC82" i="3"/>
  <c r="Q58" i="14"/>
  <c r="X58" i="14"/>
  <c r="Y58" i="14"/>
  <c r="Z58" i="14"/>
  <c r="AA58" i="14"/>
  <c r="AB58" i="14"/>
  <c r="AC58" i="14"/>
  <c r="AD58" i="14"/>
  <c r="AF58" i="14"/>
  <c r="AM58" i="14"/>
  <c r="AN58" i="14"/>
  <c r="AO58" i="14"/>
  <c r="AP58" i="14"/>
  <c r="AQ58" i="14"/>
  <c r="AR58" i="14"/>
  <c r="AS58" i="14"/>
  <c r="X58" i="12"/>
  <c r="Y58" i="12"/>
  <c r="Z58" i="12"/>
  <c r="AA58" i="12"/>
  <c r="AB58" i="12"/>
  <c r="AC58" i="12"/>
  <c r="AD58" i="12"/>
  <c r="AM58" i="12"/>
  <c r="AN58" i="12"/>
  <c r="AO58" i="12"/>
  <c r="AP58" i="12"/>
  <c r="AQ58" i="12"/>
  <c r="AR58" i="12"/>
  <c r="AS58" i="12"/>
  <c r="L80" i="3"/>
  <c r="M80" i="3"/>
  <c r="O80" i="3"/>
  <c r="P80" i="3"/>
  <c r="V80" i="3"/>
  <c r="W80" i="3"/>
  <c r="Y80" i="3"/>
  <c r="Z80" i="3"/>
  <c r="X57" i="12"/>
  <c r="Y57" i="12"/>
  <c r="Z57" i="12"/>
  <c r="AA57" i="12"/>
  <c r="AB57" i="12"/>
  <c r="AC57" i="12"/>
  <c r="AD57" i="12"/>
  <c r="AM57" i="12"/>
  <c r="AN57" i="12"/>
  <c r="AO57" i="12"/>
  <c r="AP57" i="12"/>
  <c r="AQ57" i="12"/>
  <c r="AR57" i="12"/>
  <c r="AS57" i="12"/>
  <c r="Q57" i="14"/>
  <c r="X57" i="14"/>
  <c r="Y57" i="14"/>
  <c r="Z57" i="14"/>
  <c r="AA57" i="14"/>
  <c r="AB57" i="14"/>
  <c r="AC57" i="14"/>
  <c r="AD57" i="14"/>
  <c r="AF57" i="14"/>
  <c r="AM57" i="14"/>
  <c r="AN57" i="14"/>
  <c r="AO57" i="14"/>
  <c r="AP57" i="14"/>
  <c r="AQ57" i="14"/>
  <c r="AR57" i="14"/>
  <c r="AS57" i="14"/>
  <c r="S26" i="12"/>
  <c r="AC26" i="12"/>
  <c r="Q26" i="12"/>
  <c r="AN56" i="10" l="1"/>
  <c r="P45" i="10"/>
  <c r="AF56" i="10"/>
  <c r="H45" i="10"/>
  <c r="AD83" i="3"/>
  <c r="AD58" i="3"/>
  <c r="AC81" i="3"/>
  <c r="AD82" i="3"/>
  <c r="AB82" i="3"/>
  <c r="AB81" i="3"/>
  <c r="AB26" i="14"/>
  <c r="AA26" i="14"/>
  <c r="Z26" i="14"/>
  <c r="Z26" i="12"/>
  <c r="P49" i="3"/>
  <c r="L49" i="3"/>
  <c r="AB26" i="12"/>
  <c r="AA26" i="12"/>
  <c r="Y26" i="14"/>
  <c r="Q26" i="14"/>
  <c r="X26" i="14"/>
  <c r="AD26" i="14"/>
  <c r="AC26" i="14"/>
  <c r="X26" i="12"/>
  <c r="O49" i="3"/>
  <c r="R26" i="12"/>
  <c r="AD26" i="12"/>
  <c r="Y26" i="12"/>
  <c r="M49" i="3"/>
  <c r="L79" i="3"/>
  <c r="M79" i="3"/>
  <c r="O79" i="3"/>
  <c r="P79" i="3"/>
  <c r="V79" i="3"/>
  <c r="W79" i="3"/>
  <c r="Y79" i="3"/>
  <c r="Z79" i="3"/>
  <c r="Q56" i="14"/>
  <c r="X56" i="14"/>
  <c r="Y56" i="14"/>
  <c r="Z56" i="14"/>
  <c r="AA56" i="14"/>
  <c r="AB56" i="14"/>
  <c r="AC56" i="14"/>
  <c r="AD56" i="14"/>
  <c r="AF56" i="14"/>
  <c r="AM56" i="14"/>
  <c r="AN56" i="14"/>
  <c r="AO56" i="14"/>
  <c r="AP56" i="14"/>
  <c r="AQ56" i="14"/>
  <c r="AR56" i="14"/>
  <c r="AS56" i="14"/>
  <c r="X56" i="12"/>
  <c r="Y56" i="12"/>
  <c r="Z56" i="12"/>
  <c r="AA56" i="12"/>
  <c r="AB56" i="12"/>
  <c r="AC56" i="12"/>
  <c r="AD56" i="12"/>
  <c r="AM56" i="12"/>
  <c r="AN56" i="12"/>
  <c r="AO56" i="12"/>
  <c r="AP56" i="12"/>
  <c r="AQ56" i="12"/>
  <c r="AR56" i="12"/>
  <c r="AS56" i="12"/>
  <c r="BB29" i="15"/>
  <c r="BC29" i="15"/>
  <c r="BD29" i="15"/>
  <c r="BE29" i="15"/>
  <c r="BG29" i="15"/>
  <c r="BI29" i="15"/>
  <c r="BJ29" i="15"/>
  <c r="BK29" i="15"/>
  <c r="BL29" i="15"/>
  <c r="BM29" i="15"/>
  <c r="BN29" i="15"/>
  <c r="BQ29" i="15"/>
  <c r="BR29" i="15"/>
  <c r="BS29" i="15"/>
  <c r="BT29" i="15"/>
  <c r="BV29" i="15"/>
  <c r="BX29" i="15"/>
  <c r="BY29" i="15"/>
  <c r="BZ29" i="15"/>
  <c r="CA29" i="15"/>
  <c r="CB29" i="15"/>
  <c r="CC29" i="15"/>
  <c r="AV29" i="15"/>
  <c r="AQ29" i="15"/>
  <c r="CD30" i="15"/>
  <c r="F29" i="15"/>
  <c r="BB29" i="16"/>
  <c r="BC29" i="16"/>
  <c r="BD29" i="16"/>
  <c r="BE29" i="16"/>
  <c r="BG29" i="16"/>
  <c r="BI29" i="16"/>
  <c r="BJ29" i="16"/>
  <c r="BK29" i="16"/>
  <c r="BL29" i="16"/>
  <c r="BM29" i="16"/>
  <c r="BN29" i="16"/>
  <c r="BQ29" i="16"/>
  <c r="BR29" i="16"/>
  <c r="BS29" i="16"/>
  <c r="BT29" i="16"/>
  <c r="BV29" i="16"/>
  <c r="BX29" i="16"/>
  <c r="BY29" i="16"/>
  <c r="BZ29" i="16"/>
  <c r="CA29" i="16"/>
  <c r="CB29" i="16"/>
  <c r="CC29" i="16"/>
  <c r="AQ29" i="16"/>
  <c r="AL29" i="16"/>
  <c r="AG29" i="16"/>
  <c r="AB29" i="16"/>
  <c r="CD30" i="16"/>
  <c r="BU30" i="16"/>
  <c r="M59" i="3"/>
  <c r="O59" i="3"/>
  <c r="P59" i="3"/>
  <c r="L59" i="3"/>
  <c r="L78" i="3"/>
  <c r="M78" i="3"/>
  <c r="O78" i="3"/>
  <c r="P78" i="3"/>
  <c r="V78" i="3"/>
  <c r="W78" i="3"/>
  <c r="Y78" i="3"/>
  <c r="Z78" i="3"/>
  <c r="R89" i="3"/>
  <c r="S89" i="3"/>
  <c r="R90" i="3"/>
  <c r="S90" i="3"/>
  <c r="Q55" i="14"/>
  <c r="X55" i="14"/>
  <c r="Y55" i="14"/>
  <c r="Z55" i="14"/>
  <c r="AA55" i="14"/>
  <c r="AB55" i="14"/>
  <c r="AC55" i="14"/>
  <c r="AD55" i="14"/>
  <c r="AF55" i="14"/>
  <c r="AM55" i="14"/>
  <c r="AN55" i="14"/>
  <c r="AO55" i="14"/>
  <c r="AP55" i="14"/>
  <c r="AQ55" i="14"/>
  <c r="AR55" i="14"/>
  <c r="AS55" i="14"/>
  <c r="Q32" i="14"/>
  <c r="X32" i="14"/>
  <c r="Y32" i="14"/>
  <c r="Z32" i="14"/>
  <c r="AA32" i="14"/>
  <c r="AB32" i="14"/>
  <c r="AC32" i="14"/>
  <c r="AD32" i="14"/>
  <c r="AF32" i="14"/>
  <c r="AM32" i="14"/>
  <c r="AN32" i="14"/>
  <c r="AO32" i="14"/>
  <c r="AP32" i="14"/>
  <c r="AQ32" i="14"/>
  <c r="AR32" i="14"/>
  <c r="AS32" i="14"/>
  <c r="X55" i="12"/>
  <c r="Y55" i="12"/>
  <c r="Z55" i="12"/>
  <c r="AA55" i="12"/>
  <c r="AB55" i="12"/>
  <c r="AC55" i="12"/>
  <c r="AD55" i="12"/>
  <c r="AM55" i="12"/>
  <c r="AN55" i="12"/>
  <c r="AO55" i="12"/>
  <c r="AP55" i="12"/>
  <c r="AQ55" i="12"/>
  <c r="AR55" i="12"/>
  <c r="AS55" i="12"/>
  <c r="X32" i="12"/>
  <c r="Y32" i="12"/>
  <c r="Z32" i="12"/>
  <c r="AA32" i="12"/>
  <c r="AB32" i="12"/>
  <c r="AC32" i="12"/>
  <c r="AD32" i="12"/>
  <c r="AM32" i="12"/>
  <c r="AN32" i="12"/>
  <c r="AO32" i="12"/>
  <c r="AP32" i="12"/>
  <c r="AQ32" i="12"/>
  <c r="AR32" i="12"/>
  <c r="AS32" i="12"/>
  <c r="BG18" i="16"/>
  <c r="BB28" i="15"/>
  <c r="BC28" i="15"/>
  <c r="BD28" i="15"/>
  <c r="BE28" i="15"/>
  <c r="BG28" i="15"/>
  <c r="BI28" i="15"/>
  <c r="BJ28" i="15"/>
  <c r="BK28" i="15"/>
  <c r="BL28" i="15"/>
  <c r="BM28" i="15"/>
  <c r="BN28" i="15"/>
  <c r="BQ28" i="15"/>
  <c r="BR28" i="15"/>
  <c r="BS28" i="15"/>
  <c r="BT28" i="15"/>
  <c r="BV28" i="15"/>
  <c r="BX28" i="15"/>
  <c r="BY28" i="15"/>
  <c r="BZ28" i="15"/>
  <c r="CA28" i="15"/>
  <c r="CB28" i="15"/>
  <c r="CC28" i="15"/>
  <c r="BB18" i="15"/>
  <c r="BC18" i="15"/>
  <c r="BD18" i="15"/>
  <c r="BE18" i="15"/>
  <c r="BF18" i="15"/>
  <c r="BG18" i="15"/>
  <c r="BI18" i="15"/>
  <c r="BJ18" i="15"/>
  <c r="BK18" i="15"/>
  <c r="BL18" i="15"/>
  <c r="BM18" i="15"/>
  <c r="BN18" i="15"/>
  <c r="BO18" i="15"/>
  <c r="AV28" i="15"/>
  <c r="AQ28" i="15"/>
  <c r="AL28" i="15"/>
  <c r="BB18" i="16"/>
  <c r="BC18" i="16"/>
  <c r="BD18" i="16"/>
  <c r="BE18" i="16"/>
  <c r="BF18" i="16"/>
  <c r="BI18" i="16"/>
  <c r="BJ18" i="16"/>
  <c r="BK18" i="16"/>
  <c r="BL18" i="16"/>
  <c r="BM18" i="16"/>
  <c r="BN18" i="16"/>
  <c r="BO18" i="16"/>
  <c r="BO31" i="15"/>
  <c r="BO30" i="15"/>
  <c r="F22" i="15"/>
  <c r="F23" i="15"/>
  <c r="F24" i="15"/>
  <c r="F25" i="15"/>
  <c r="F26" i="15"/>
  <c r="BF30" i="15" s="1"/>
  <c r="F27" i="15"/>
  <c r="BF31" i="15" s="1"/>
  <c r="F28" i="15"/>
  <c r="BF32" i="15" s="1"/>
  <c r="F21" i="15"/>
  <c r="BB28" i="16"/>
  <c r="BC28" i="16"/>
  <c r="BD28" i="16"/>
  <c r="BE28" i="16"/>
  <c r="BG28" i="16"/>
  <c r="BI28" i="16"/>
  <c r="BJ28" i="16"/>
  <c r="BK28" i="16"/>
  <c r="BL28" i="16"/>
  <c r="BM28" i="16"/>
  <c r="BN28" i="16"/>
  <c r="BQ28" i="16"/>
  <c r="BR28" i="16"/>
  <c r="BS28" i="16"/>
  <c r="BT28" i="16"/>
  <c r="BV28" i="16"/>
  <c r="BX28" i="16"/>
  <c r="BY28" i="16"/>
  <c r="BZ28" i="16"/>
  <c r="CA28" i="16"/>
  <c r="CB28" i="16"/>
  <c r="CC28" i="16"/>
  <c r="AV28" i="16"/>
  <c r="AQ28" i="16"/>
  <c r="AL28" i="16"/>
  <c r="AG28" i="16"/>
  <c r="AB28" i="16"/>
  <c r="O22" i="16"/>
  <c r="O23" i="16"/>
  <c r="O24" i="16"/>
  <c r="O25" i="16"/>
  <c r="BO30" i="16"/>
  <c r="BO31" i="16"/>
  <c r="O21" i="16"/>
  <c r="BF30" i="16"/>
  <c r="BF31" i="16"/>
  <c r="F28" i="16"/>
  <c r="BF32" i="16" s="1"/>
  <c r="F54" i="10"/>
  <c r="G54" i="10"/>
  <c r="J54" i="10"/>
  <c r="K54" i="10"/>
  <c r="L54" i="10"/>
  <c r="M54" i="10"/>
  <c r="N54" i="10"/>
  <c r="O54" i="10"/>
  <c r="C54" i="10"/>
  <c r="B54" i="10"/>
  <c r="D83" i="10"/>
  <c r="P83" i="10"/>
  <c r="AB95" i="10" s="1"/>
  <c r="H83" i="10"/>
  <c r="T95" i="10" s="1"/>
  <c r="P82" i="10"/>
  <c r="AB94" i="10" s="1"/>
  <c r="D82" i="10"/>
  <c r="H82" i="10"/>
  <c r="T94" i="10" s="1"/>
  <c r="P81" i="10"/>
  <c r="AB93" i="10" s="1"/>
  <c r="D81" i="10"/>
  <c r="H81" i="10"/>
  <c r="T93" i="10" s="1"/>
  <c r="B53" i="10"/>
  <c r="H80" i="10"/>
  <c r="T92" i="10" s="1"/>
  <c r="R69" i="5"/>
  <c r="S69" i="5"/>
  <c r="V69" i="5"/>
  <c r="W69" i="5"/>
  <c r="X69" i="5"/>
  <c r="Y69" i="5"/>
  <c r="Z69" i="5"/>
  <c r="AA69" i="5"/>
  <c r="AD69" i="5"/>
  <c r="AE69" i="5"/>
  <c r="AH69" i="5"/>
  <c r="AI69" i="5"/>
  <c r="AJ69" i="5"/>
  <c r="AK69" i="5"/>
  <c r="AL69" i="5"/>
  <c r="AM69" i="5"/>
  <c r="R59" i="5"/>
  <c r="S59" i="5"/>
  <c r="V59" i="5"/>
  <c r="W59" i="5"/>
  <c r="X59" i="5"/>
  <c r="Y59" i="5"/>
  <c r="Z59" i="5"/>
  <c r="AA59" i="5"/>
  <c r="P59" i="5"/>
  <c r="AB60" i="5" s="1"/>
  <c r="P69" i="5"/>
  <c r="H69" i="5"/>
  <c r="D69" i="5"/>
  <c r="H59" i="5"/>
  <c r="T60" i="5" s="1"/>
  <c r="D59" i="5"/>
  <c r="L38" i="1"/>
  <c r="M38" i="1"/>
  <c r="O38" i="1"/>
  <c r="P38" i="1"/>
  <c r="M56" i="3"/>
  <c r="O56" i="3"/>
  <c r="P56" i="3"/>
  <c r="M57" i="3"/>
  <c r="O57" i="3"/>
  <c r="P57" i="3"/>
  <c r="M58" i="3"/>
  <c r="O58" i="3"/>
  <c r="P58" i="3"/>
  <c r="L58" i="3"/>
  <c r="L57" i="3"/>
  <c r="L56" i="3"/>
  <c r="H38" i="1"/>
  <c r="R39" i="1" s="1"/>
  <c r="I38" i="1"/>
  <c r="S39" i="1" s="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I20" i="1"/>
  <c r="H20" i="1"/>
  <c r="I42" i="1"/>
  <c r="I43" i="1"/>
  <c r="I44" i="1"/>
  <c r="I45" i="1"/>
  <c r="S49" i="1" s="1"/>
  <c r="I46" i="1"/>
  <c r="S50" i="1" s="1"/>
  <c r="I47" i="1"/>
  <c r="S51" i="1" s="1"/>
  <c r="I48" i="1"/>
  <c r="I41" i="1"/>
  <c r="H42" i="1"/>
  <c r="H43" i="1"/>
  <c r="H44" i="1"/>
  <c r="H45" i="1"/>
  <c r="R49" i="1" s="1"/>
  <c r="H46" i="1"/>
  <c r="R50" i="1" s="1"/>
  <c r="H47" i="1"/>
  <c r="R51" i="1" s="1"/>
  <c r="H48" i="1"/>
  <c r="H41" i="1"/>
  <c r="L48" i="1"/>
  <c r="M48" i="1"/>
  <c r="O48" i="1"/>
  <c r="P48" i="1"/>
  <c r="V48" i="1"/>
  <c r="W48" i="1"/>
  <c r="Y48" i="1"/>
  <c r="Z48" i="1"/>
  <c r="L77" i="3"/>
  <c r="M77" i="3"/>
  <c r="O77" i="3"/>
  <c r="P77" i="3"/>
  <c r="V77" i="3"/>
  <c r="W77" i="3"/>
  <c r="Y77" i="3"/>
  <c r="Z77" i="3"/>
  <c r="X54" i="12"/>
  <c r="Y54" i="12"/>
  <c r="Z54" i="12"/>
  <c r="AA54" i="12"/>
  <c r="AB54" i="12"/>
  <c r="AC54" i="12"/>
  <c r="AD54" i="12"/>
  <c r="AM54" i="12"/>
  <c r="AN54" i="12"/>
  <c r="AO54" i="12"/>
  <c r="AP54" i="12"/>
  <c r="AQ54" i="12"/>
  <c r="AR54" i="12"/>
  <c r="AS54" i="12"/>
  <c r="X54" i="14"/>
  <c r="Y54" i="14"/>
  <c r="Z54" i="14"/>
  <c r="AA54" i="14"/>
  <c r="AB54" i="14"/>
  <c r="AC54" i="14"/>
  <c r="AD54" i="14"/>
  <c r="AF54" i="14"/>
  <c r="AM54" i="14"/>
  <c r="AN54" i="14"/>
  <c r="AO54" i="14"/>
  <c r="AP54" i="14"/>
  <c r="AQ54" i="14"/>
  <c r="AR54" i="14"/>
  <c r="AS54" i="14"/>
  <c r="Q54" i="14"/>
  <c r="D61" i="10"/>
  <c r="D21" i="10"/>
  <c r="D22" i="10"/>
  <c r="D23" i="10"/>
  <c r="D24" i="10"/>
  <c r="D25" i="10"/>
  <c r="D26" i="10"/>
  <c r="D27" i="10"/>
  <c r="D28" i="10"/>
  <c r="D29" i="10"/>
  <c r="D30" i="10"/>
  <c r="D31" i="10"/>
  <c r="D32" i="10"/>
  <c r="D33" i="10"/>
  <c r="D34" i="10"/>
  <c r="D35" i="10"/>
  <c r="D36" i="10"/>
  <c r="D37" i="10"/>
  <c r="D38" i="10"/>
  <c r="D39" i="10"/>
  <c r="D40" i="10"/>
  <c r="D41" i="10"/>
  <c r="D42" i="10"/>
  <c r="D20" i="10"/>
  <c r="C47" i="10"/>
  <c r="F47" i="10"/>
  <c r="G47" i="10"/>
  <c r="J47" i="10"/>
  <c r="K47" i="10"/>
  <c r="L47" i="10"/>
  <c r="M47" i="10"/>
  <c r="N47" i="10"/>
  <c r="O47" i="10"/>
  <c r="C48" i="10"/>
  <c r="F48" i="10"/>
  <c r="G48" i="10"/>
  <c r="J48" i="10"/>
  <c r="K48" i="10"/>
  <c r="L48" i="10"/>
  <c r="M48" i="10"/>
  <c r="N48" i="10"/>
  <c r="O48" i="10"/>
  <c r="C49" i="10"/>
  <c r="F49" i="10"/>
  <c r="G49" i="10"/>
  <c r="J49" i="10"/>
  <c r="K49" i="10"/>
  <c r="L49" i="10"/>
  <c r="M49" i="10"/>
  <c r="N49" i="10"/>
  <c r="O49" i="10"/>
  <c r="C50" i="10"/>
  <c r="F50" i="10"/>
  <c r="G50" i="10"/>
  <c r="J50" i="10"/>
  <c r="K50" i="10"/>
  <c r="L50" i="10"/>
  <c r="M50" i="10"/>
  <c r="N50" i="10"/>
  <c r="O50" i="10"/>
  <c r="C51" i="10"/>
  <c r="F51" i="10"/>
  <c r="R55" i="10" s="1"/>
  <c r="G51" i="10"/>
  <c r="S55" i="10" s="1"/>
  <c r="J51" i="10"/>
  <c r="V55" i="10" s="1"/>
  <c r="K51" i="10"/>
  <c r="W55" i="10" s="1"/>
  <c r="L51" i="10"/>
  <c r="X55" i="10" s="1"/>
  <c r="M51" i="10"/>
  <c r="Y55" i="10" s="1"/>
  <c r="N51" i="10"/>
  <c r="Z55" i="10" s="1"/>
  <c r="O51" i="10"/>
  <c r="AA55" i="10" s="1"/>
  <c r="C52" i="10"/>
  <c r="F52" i="10"/>
  <c r="R56" i="10" s="1"/>
  <c r="G52" i="10"/>
  <c r="S56" i="10" s="1"/>
  <c r="J52" i="10"/>
  <c r="V56" i="10" s="1"/>
  <c r="K52" i="10"/>
  <c r="W56" i="10" s="1"/>
  <c r="L52" i="10"/>
  <c r="X56" i="10" s="1"/>
  <c r="M52" i="10"/>
  <c r="Y56" i="10" s="1"/>
  <c r="N52" i="10"/>
  <c r="Z56" i="10" s="1"/>
  <c r="O52" i="10"/>
  <c r="AA56" i="10" s="1"/>
  <c r="C53" i="10"/>
  <c r="F53" i="10"/>
  <c r="R57" i="10" s="1"/>
  <c r="G53" i="10"/>
  <c r="S57" i="10" s="1"/>
  <c r="J53" i="10"/>
  <c r="V57" i="10" s="1"/>
  <c r="K53" i="10"/>
  <c r="W57" i="10" s="1"/>
  <c r="L53" i="10"/>
  <c r="X57" i="10" s="1"/>
  <c r="M53" i="10"/>
  <c r="Y57" i="10" s="1"/>
  <c r="N53" i="10"/>
  <c r="Z57" i="10" s="1"/>
  <c r="O53" i="10"/>
  <c r="AA57" i="10" s="1"/>
  <c r="B52" i="10"/>
  <c r="B51" i="10"/>
  <c r="B50" i="10"/>
  <c r="B49" i="10"/>
  <c r="B48" i="10"/>
  <c r="B47" i="10"/>
  <c r="P68" i="10"/>
  <c r="P69" i="10"/>
  <c r="P70" i="10"/>
  <c r="P71" i="10"/>
  <c r="P72" i="10"/>
  <c r="P73" i="10"/>
  <c r="P74" i="10"/>
  <c r="P75" i="10"/>
  <c r="P76" i="10"/>
  <c r="P77" i="10"/>
  <c r="P78" i="10"/>
  <c r="AB90" i="10" s="1"/>
  <c r="P79" i="10"/>
  <c r="AB91" i="10" s="1"/>
  <c r="P80" i="10"/>
  <c r="AB92" i="10" s="1"/>
  <c r="P67" i="10"/>
  <c r="H68" i="10"/>
  <c r="H69" i="10"/>
  <c r="H70" i="10"/>
  <c r="H71" i="10"/>
  <c r="H72" i="10"/>
  <c r="H73" i="10"/>
  <c r="H74" i="10"/>
  <c r="H75" i="10"/>
  <c r="H76" i="10"/>
  <c r="H77" i="10"/>
  <c r="H78" i="10"/>
  <c r="T90" i="10" s="1"/>
  <c r="H79" i="10"/>
  <c r="T91" i="10" s="1"/>
  <c r="H67" i="10"/>
  <c r="P66" i="10"/>
  <c r="H66" i="10"/>
  <c r="P65" i="10"/>
  <c r="H65" i="10"/>
  <c r="P64" i="10"/>
  <c r="H64" i="10"/>
  <c r="P63" i="10"/>
  <c r="H63" i="10"/>
  <c r="P62" i="10"/>
  <c r="H62" i="10"/>
  <c r="P61" i="10"/>
  <c r="H61" i="10"/>
  <c r="P60" i="10"/>
  <c r="H60" i="10"/>
  <c r="R68" i="5"/>
  <c r="S68" i="5"/>
  <c r="V68" i="5"/>
  <c r="W68" i="5"/>
  <c r="X68" i="5"/>
  <c r="Y68" i="5"/>
  <c r="Z68" i="5"/>
  <c r="AA68" i="5"/>
  <c r="AD68" i="5"/>
  <c r="AE68" i="5"/>
  <c r="AH68" i="5"/>
  <c r="AI68" i="5"/>
  <c r="AJ68" i="5"/>
  <c r="AK68" i="5"/>
  <c r="AL68" i="5"/>
  <c r="AM68" i="5"/>
  <c r="P58" i="5"/>
  <c r="H58" i="5"/>
  <c r="D58" i="5"/>
  <c r="P68" i="5"/>
  <c r="AB72" i="5" s="1"/>
  <c r="H68" i="5"/>
  <c r="T72" i="5" s="1"/>
  <c r="Q53" i="14"/>
  <c r="X53" i="14"/>
  <c r="Y53" i="14"/>
  <c r="Z53" i="14"/>
  <c r="AA53" i="14"/>
  <c r="AB53" i="14"/>
  <c r="AC53" i="14"/>
  <c r="AD53" i="14"/>
  <c r="AF53" i="14"/>
  <c r="AM53" i="14"/>
  <c r="AN53" i="14"/>
  <c r="AO53" i="14"/>
  <c r="AP53" i="14"/>
  <c r="AQ53" i="14"/>
  <c r="AR53" i="14"/>
  <c r="AS53" i="14"/>
  <c r="X53" i="12"/>
  <c r="Y53" i="12"/>
  <c r="Z53" i="12"/>
  <c r="AA53" i="12"/>
  <c r="AB53" i="12"/>
  <c r="AC53" i="12"/>
  <c r="AD53" i="12"/>
  <c r="AM53" i="12"/>
  <c r="AN53" i="12"/>
  <c r="AO53" i="12"/>
  <c r="AP53" i="12"/>
  <c r="AQ53" i="12"/>
  <c r="AR53" i="12"/>
  <c r="AS53" i="12"/>
  <c r="L76" i="3"/>
  <c r="M76" i="3"/>
  <c r="O76" i="3"/>
  <c r="P76" i="3"/>
  <c r="V76" i="3"/>
  <c r="W76" i="3"/>
  <c r="Y76" i="3"/>
  <c r="Z76" i="3"/>
  <c r="BU30" i="15" l="1"/>
  <c r="BF33" i="15"/>
  <c r="W56" i="3"/>
  <c r="V56" i="3"/>
  <c r="Z56" i="3"/>
  <c r="Y56" i="3"/>
  <c r="AK55" i="10"/>
  <c r="Y58" i="10"/>
  <c r="AM55" i="10"/>
  <c r="AA58" i="10"/>
  <c r="AJ55" i="10"/>
  <c r="X58" i="10"/>
  <c r="AI55" i="10"/>
  <c r="W58" i="10"/>
  <c r="AH55" i="10"/>
  <c r="V58" i="10"/>
  <c r="AD55" i="10"/>
  <c r="R58" i="10"/>
  <c r="AL55" i="10"/>
  <c r="Z58" i="10"/>
  <c r="AE55" i="10"/>
  <c r="S58" i="10"/>
  <c r="AF70" i="5"/>
  <c r="T73" i="5"/>
  <c r="AN70" i="5"/>
  <c r="AB73" i="5"/>
  <c r="AC49" i="1"/>
  <c r="S52" i="1"/>
  <c r="AB49" i="1"/>
  <c r="R52" i="1"/>
  <c r="R88" i="3"/>
  <c r="S88" i="3"/>
  <c r="AN63" i="10"/>
  <c r="AF70" i="10"/>
  <c r="AF69" i="10"/>
  <c r="AF78" i="10"/>
  <c r="AN81" i="10"/>
  <c r="AF71" i="10"/>
  <c r="AN69" i="10"/>
  <c r="AN67" i="10"/>
  <c r="AN80" i="10"/>
  <c r="AF66" i="10"/>
  <c r="AF67" i="10"/>
  <c r="AN78" i="10"/>
  <c r="AF81" i="10"/>
  <c r="AF63" i="10"/>
  <c r="AN70" i="10"/>
  <c r="AN65" i="10"/>
  <c r="AB88" i="10"/>
  <c r="AN76" i="10"/>
  <c r="T89" i="10"/>
  <c r="AF77" i="10"/>
  <c r="AB87" i="10"/>
  <c r="AN75" i="10"/>
  <c r="AF82" i="10"/>
  <c r="T88" i="10"/>
  <c r="AF76" i="10"/>
  <c r="AB86" i="10"/>
  <c r="AN74" i="10"/>
  <c r="AB85" i="10"/>
  <c r="AN73" i="10"/>
  <c r="AN82" i="10"/>
  <c r="T86" i="10"/>
  <c r="AF74" i="10"/>
  <c r="AB84" i="10"/>
  <c r="AN72" i="10"/>
  <c r="AF83" i="10"/>
  <c r="AF84" i="10"/>
  <c r="T87" i="10"/>
  <c r="AF75" i="10"/>
  <c r="T85" i="10"/>
  <c r="AF73" i="10"/>
  <c r="AN71" i="10"/>
  <c r="AN83" i="10"/>
  <c r="AN84" i="10"/>
  <c r="AN64" i="10"/>
  <c r="AF64" i="10"/>
  <c r="AN68" i="10"/>
  <c r="AF65" i="10"/>
  <c r="AF68" i="10"/>
  <c r="T84" i="10"/>
  <c r="AF72" i="10"/>
  <c r="AF80" i="10"/>
  <c r="AN66" i="10"/>
  <c r="AN79" i="10"/>
  <c r="AF79" i="10"/>
  <c r="AB89" i="10"/>
  <c r="AN77" i="10"/>
  <c r="T77" i="10"/>
  <c r="AB75" i="10"/>
  <c r="T80" i="10"/>
  <c r="T78" i="10"/>
  <c r="T76" i="10"/>
  <c r="T75" i="10"/>
  <c r="T81" i="10"/>
  <c r="AB77" i="10"/>
  <c r="AB81" i="10"/>
  <c r="T82" i="10"/>
  <c r="T79" i="10"/>
  <c r="AB76" i="10"/>
  <c r="AB82" i="10"/>
  <c r="AB78" i="10"/>
  <c r="T83" i="10"/>
  <c r="AB83" i="10"/>
  <c r="AB80" i="10"/>
  <c r="AB79" i="10"/>
  <c r="AD81" i="3"/>
  <c r="AB80" i="3"/>
  <c r="AB57" i="3"/>
  <c r="AC80" i="3"/>
  <c r="AC57" i="3"/>
  <c r="AI54" i="10"/>
  <c r="Z55" i="3"/>
  <c r="S59" i="3"/>
  <c r="P55" i="3"/>
  <c r="R59" i="3"/>
  <c r="J45" i="1"/>
  <c r="T49" i="1" s="1"/>
  <c r="O55" i="3"/>
  <c r="CD29" i="15"/>
  <c r="BU29" i="16"/>
  <c r="AC79" i="3"/>
  <c r="AB79" i="3"/>
  <c r="AD54" i="10"/>
  <c r="AB78" i="3"/>
  <c r="CD29" i="16"/>
  <c r="BU28" i="15"/>
  <c r="BU29" i="15"/>
  <c r="BO29" i="16"/>
  <c r="BO29" i="15"/>
  <c r="L55" i="3"/>
  <c r="O44" i="10"/>
  <c r="AA45" i="10" s="1"/>
  <c r="Y55" i="3"/>
  <c r="BF29" i="16"/>
  <c r="T90" i="3"/>
  <c r="M55" i="3"/>
  <c r="BF29" i="15"/>
  <c r="R38" i="1"/>
  <c r="W55" i="3"/>
  <c r="V55" i="3"/>
  <c r="T89" i="3"/>
  <c r="AC78" i="3"/>
  <c r="AB59" i="5"/>
  <c r="CD28" i="15"/>
  <c r="S38" i="1"/>
  <c r="T59" i="5"/>
  <c r="BO28" i="15"/>
  <c r="CD28" i="16"/>
  <c r="J44" i="10"/>
  <c r="V45" i="10" s="1"/>
  <c r="BF28" i="15"/>
  <c r="BU28" i="16"/>
  <c r="BO28" i="16"/>
  <c r="BF28" i="16"/>
  <c r="B44" i="10"/>
  <c r="G44" i="10"/>
  <c r="S45" i="10" s="1"/>
  <c r="J29" i="1"/>
  <c r="N44" i="10"/>
  <c r="Z45" i="10" s="1"/>
  <c r="J44" i="1"/>
  <c r="M44" i="10"/>
  <c r="Y45" i="10" s="1"/>
  <c r="L44" i="10"/>
  <c r="X45" i="10" s="1"/>
  <c r="K44" i="10"/>
  <c r="W45" i="10" s="1"/>
  <c r="C44" i="10"/>
  <c r="AE54" i="10"/>
  <c r="AN69" i="5"/>
  <c r="AA54" i="10"/>
  <c r="AK54" i="10"/>
  <c r="Z54" i="10"/>
  <c r="X54" i="10"/>
  <c r="F44" i="10"/>
  <c r="R45" i="10" s="1"/>
  <c r="J47" i="1"/>
  <c r="T51" i="1" s="1"/>
  <c r="AF69" i="5"/>
  <c r="D54" i="10"/>
  <c r="W54" i="10"/>
  <c r="AM54" i="10"/>
  <c r="J46" i="1"/>
  <c r="T50" i="1" s="1"/>
  <c r="AH54" i="10"/>
  <c r="J28" i="1"/>
  <c r="R54" i="10"/>
  <c r="AJ54" i="10"/>
  <c r="J43" i="1"/>
  <c r="J42" i="1"/>
  <c r="S54" i="10"/>
  <c r="V54" i="10"/>
  <c r="P54" i="10"/>
  <c r="AL54" i="10"/>
  <c r="H54" i="10"/>
  <c r="Y54" i="10"/>
  <c r="J25" i="1"/>
  <c r="J21" i="1"/>
  <c r="J27" i="1"/>
  <c r="S48" i="1"/>
  <c r="D52" i="10"/>
  <c r="H47" i="10"/>
  <c r="J41" i="1"/>
  <c r="R48" i="1"/>
  <c r="Y53" i="10"/>
  <c r="J37" i="1"/>
  <c r="J38" i="1"/>
  <c r="T39" i="1" s="1"/>
  <c r="J36" i="1"/>
  <c r="J32" i="1"/>
  <c r="J30" i="1"/>
  <c r="D49" i="10"/>
  <c r="D53" i="10"/>
  <c r="D50" i="10"/>
  <c r="AC77" i="3"/>
  <c r="J35" i="1"/>
  <c r="J33" i="1"/>
  <c r="J24" i="1"/>
  <c r="J22" i="1"/>
  <c r="K43" i="10"/>
  <c r="W43" i="10" s="1"/>
  <c r="AB77" i="3"/>
  <c r="AC48" i="1"/>
  <c r="AB48" i="1"/>
  <c r="J34" i="1"/>
  <c r="J31" i="1"/>
  <c r="J26" i="1"/>
  <c r="J23" i="1"/>
  <c r="J48" i="1"/>
  <c r="J20" i="1"/>
  <c r="AK53" i="10"/>
  <c r="R53" i="10"/>
  <c r="V53" i="10"/>
  <c r="P47" i="10"/>
  <c r="AI53" i="10"/>
  <c r="AH53" i="10"/>
  <c r="P48" i="10"/>
  <c r="H50" i="10"/>
  <c r="AD53" i="10"/>
  <c r="J43" i="10"/>
  <c r="V43" i="10" s="1"/>
  <c r="P53" i="10"/>
  <c r="AB57" i="10" s="1"/>
  <c r="P52" i="10"/>
  <c r="AB56" i="10" s="1"/>
  <c r="H52" i="10"/>
  <c r="T56" i="10" s="1"/>
  <c r="AL53" i="10"/>
  <c r="H51" i="10"/>
  <c r="T55" i="10" s="1"/>
  <c r="P51" i="10"/>
  <c r="AB55" i="10" s="1"/>
  <c r="D51" i="10"/>
  <c r="Z53" i="10"/>
  <c r="H48" i="10"/>
  <c r="X53" i="10"/>
  <c r="W53" i="10"/>
  <c r="S53" i="10"/>
  <c r="O43" i="10"/>
  <c r="AA43" i="10" s="1"/>
  <c r="N43" i="10"/>
  <c r="Z43" i="10" s="1"/>
  <c r="D47" i="10"/>
  <c r="M43" i="10"/>
  <c r="Y43" i="10" s="1"/>
  <c r="P50" i="10"/>
  <c r="H49" i="10"/>
  <c r="P49" i="10"/>
  <c r="D48" i="10"/>
  <c r="L43" i="10"/>
  <c r="X43" i="10" s="1"/>
  <c r="G43" i="10"/>
  <c r="F43" i="10"/>
  <c r="R43" i="10" s="1"/>
  <c r="C43" i="10"/>
  <c r="AM53" i="10"/>
  <c r="AA53" i="10"/>
  <c r="AJ53" i="10"/>
  <c r="AE53" i="10"/>
  <c r="B43" i="10"/>
  <c r="H53" i="10"/>
  <c r="T57" i="10" s="1"/>
  <c r="AH79" i="12"/>
  <c r="AK79" i="12"/>
  <c r="AD64" i="5"/>
  <c r="AE64" i="5"/>
  <c r="AH64" i="5"/>
  <c r="AI64" i="5"/>
  <c r="AJ64" i="5"/>
  <c r="AK64" i="5"/>
  <c r="AL64" i="5"/>
  <c r="AM64" i="5"/>
  <c r="AD65" i="5"/>
  <c r="AE65" i="5"/>
  <c r="AH65" i="5"/>
  <c r="AI65" i="5"/>
  <c r="AJ65" i="5"/>
  <c r="AK65" i="5"/>
  <c r="AL65" i="5"/>
  <c r="AM65" i="5"/>
  <c r="AD66" i="5"/>
  <c r="AE66" i="5"/>
  <c r="AH66" i="5"/>
  <c r="AI66" i="5"/>
  <c r="AJ66" i="5"/>
  <c r="AK66" i="5"/>
  <c r="AL66" i="5"/>
  <c r="AM66" i="5"/>
  <c r="AD67" i="5"/>
  <c r="AE67" i="5"/>
  <c r="AH67" i="5"/>
  <c r="AI67" i="5"/>
  <c r="AJ67" i="5"/>
  <c r="AK67" i="5"/>
  <c r="AL67" i="5"/>
  <c r="AM67" i="5"/>
  <c r="AE63" i="5"/>
  <c r="AH63" i="5"/>
  <c r="AI63" i="5"/>
  <c r="AJ63" i="5"/>
  <c r="AK63" i="5"/>
  <c r="AL63" i="5"/>
  <c r="AM63" i="5"/>
  <c r="AD63" i="5"/>
  <c r="AD62" i="10"/>
  <c r="AE62" i="10"/>
  <c r="AH62" i="10"/>
  <c r="AI62" i="10"/>
  <c r="AJ62" i="10"/>
  <c r="AK62" i="10"/>
  <c r="AL62" i="10"/>
  <c r="AM62" i="10"/>
  <c r="AE61" i="10"/>
  <c r="AH61" i="10"/>
  <c r="AI61" i="10"/>
  <c r="AJ61" i="10"/>
  <c r="AK61" i="10"/>
  <c r="AL61" i="10"/>
  <c r="AM61" i="10"/>
  <c r="AD61" i="10"/>
  <c r="AD49" i="10"/>
  <c r="AE49" i="10"/>
  <c r="AH49" i="10"/>
  <c r="AI49" i="10"/>
  <c r="AJ49" i="10"/>
  <c r="AK49" i="10"/>
  <c r="AL49" i="10"/>
  <c r="AM49" i="10"/>
  <c r="AD50" i="10"/>
  <c r="AE50" i="10"/>
  <c r="AH50" i="10"/>
  <c r="AI50" i="10"/>
  <c r="AJ50" i="10"/>
  <c r="AK50" i="10"/>
  <c r="AL50" i="10"/>
  <c r="AM50" i="10"/>
  <c r="AD51" i="10"/>
  <c r="AE51" i="10"/>
  <c r="AH51" i="10"/>
  <c r="AI51" i="10"/>
  <c r="AJ51" i="10"/>
  <c r="AK51" i="10"/>
  <c r="AL51" i="10"/>
  <c r="AM51" i="10"/>
  <c r="AD52" i="10"/>
  <c r="AE52" i="10"/>
  <c r="AH52" i="10"/>
  <c r="AI52" i="10"/>
  <c r="AJ52" i="10"/>
  <c r="AK52" i="10"/>
  <c r="AL52" i="10"/>
  <c r="AM52" i="10"/>
  <c r="AE48" i="10"/>
  <c r="AH48" i="10"/>
  <c r="AI48" i="10"/>
  <c r="AJ48" i="10"/>
  <c r="AK48" i="10"/>
  <c r="AL48" i="10"/>
  <c r="AM48" i="10"/>
  <c r="AD48" i="10"/>
  <c r="V43" i="1"/>
  <c r="W43" i="1"/>
  <c r="Y43" i="1"/>
  <c r="Z43" i="1"/>
  <c r="AB43" i="1"/>
  <c r="AC43" i="1"/>
  <c r="V44" i="1"/>
  <c r="W44" i="1"/>
  <c r="Y44" i="1"/>
  <c r="Z44" i="1"/>
  <c r="AB44" i="1"/>
  <c r="AC44" i="1"/>
  <c r="V45" i="1"/>
  <c r="W45" i="1"/>
  <c r="Y45" i="1"/>
  <c r="Z45" i="1"/>
  <c r="AB45" i="1"/>
  <c r="AC45" i="1"/>
  <c r="V46" i="1"/>
  <c r="W46" i="1"/>
  <c r="Y46" i="1"/>
  <c r="Z46" i="1"/>
  <c r="AB46" i="1"/>
  <c r="AC46" i="1"/>
  <c r="V47" i="1"/>
  <c r="W47" i="1"/>
  <c r="Y47" i="1"/>
  <c r="Z47" i="1"/>
  <c r="AB47" i="1"/>
  <c r="AC47" i="1"/>
  <c r="W42" i="1"/>
  <c r="Y42" i="1"/>
  <c r="Z42" i="1"/>
  <c r="AB42" i="1"/>
  <c r="AC42" i="1"/>
  <c r="V42" i="1"/>
  <c r="BQ23" i="16"/>
  <c r="BR23" i="16"/>
  <c r="BS23" i="16"/>
  <c r="BT23" i="16"/>
  <c r="BU23" i="16"/>
  <c r="BV23" i="16"/>
  <c r="BX23" i="16"/>
  <c r="BY23" i="16"/>
  <c r="BZ23" i="16"/>
  <c r="CA23" i="16"/>
  <c r="CB23" i="16"/>
  <c r="CC23" i="16"/>
  <c r="CD23" i="16"/>
  <c r="BQ24" i="16"/>
  <c r="BR24" i="16"/>
  <c r="BS24" i="16"/>
  <c r="BT24" i="16"/>
  <c r="BU24" i="16"/>
  <c r="BV24" i="16"/>
  <c r="BX24" i="16"/>
  <c r="BY24" i="16"/>
  <c r="BZ24" i="16"/>
  <c r="CA24" i="16"/>
  <c r="CB24" i="16"/>
  <c r="CC24" i="16"/>
  <c r="CD24" i="16"/>
  <c r="BQ25" i="16"/>
  <c r="BR25" i="16"/>
  <c r="BS25" i="16"/>
  <c r="BT25" i="16"/>
  <c r="BU25" i="16"/>
  <c r="BV25" i="16"/>
  <c r="BX25" i="16"/>
  <c r="BY25" i="16"/>
  <c r="BZ25" i="16"/>
  <c r="CA25" i="16"/>
  <c r="CB25" i="16"/>
  <c r="CC25" i="16"/>
  <c r="CD25" i="16"/>
  <c r="BQ26" i="16"/>
  <c r="BR26" i="16"/>
  <c r="BS26" i="16"/>
  <c r="BT26" i="16"/>
  <c r="BU26" i="16"/>
  <c r="BV26" i="16"/>
  <c r="BX26" i="16"/>
  <c r="BY26" i="16"/>
  <c r="BZ26" i="16"/>
  <c r="CA26" i="16"/>
  <c r="CB26" i="16"/>
  <c r="CC26" i="16"/>
  <c r="CD26" i="16"/>
  <c r="BQ27" i="16"/>
  <c r="BR27" i="16"/>
  <c r="BS27" i="16"/>
  <c r="BT27" i="16"/>
  <c r="BU27" i="16"/>
  <c r="BV27" i="16"/>
  <c r="BX27" i="16"/>
  <c r="BY27" i="16"/>
  <c r="BZ27" i="16"/>
  <c r="CA27" i="16"/>
  <c r="CB27" i="16"/>
  <c r="CC27" i="16"/>
  <c r="CD27" i="16"/>
  <c r="BR22" i="16"/>
  <c r="BS22" i="16"/>
  <c r="BT22" i="16"/>
  <c r="BU22" i="16"/>
  <c r="BV22" i="16"/>
  <c r="BX22" i="16"/>
  <c r="BY22" i="16"/>
  <c r="BZ22" i="16"/>
  <c r="CA22" i="16"/>
  <c r="CB22" i="16"/>
  <c r="CC22" i="16"/>
  <c r="CD22" i="16"/>
  <c r="BQ22" i="16"/>
  <c r="BC25" i="16"/>
  <c r="BD25" i="16"/>
  <c r="BE25" i="16"/>
  <c r="BF25" i="16"/>
  <c r="BG25" i="16"/>
  <c r="BI25" i="16"/>
  <c r="BJ25" i="16"/>
  <c r="BK25" i="16"/>
  <c r="BL25" i="16"/>
  <c r="BM25" i="16"/>
  <c r="BN25" i="16"/>
  <c r="BO25" i="16"/>
  <c r="BC26" i="16"/>
  <c r="BD26" i="16"/>
  <c r="BE26" i="16"/>
  <c r="BF26" i="16"/>
  <c r="BG26" i="16"/>
  <c r="BI26" i="16"/>
  <c r="BJ26" i="16"/>
  <c r="BK26" i="16"/>
  <c r="BL26" i="16"/>
  <c r="BM26" i="16"/>
  <c r="BN26" i="16"/>
  <c r="BO26" i="16"/>
  <c r="BC27" i="16"/>
  <c r="BD27" i="16"/>
  <c r="BE27" i="16"/>
  <c r="BF27" i="16"/>
  <c r="BG27" i="16"/>
  <c r="BI27" i="16"/>
  <c r="BJ27" i="16"/>
  <c r="BK27" i="16"/>
  <c r="BL27" i="16"/>
  <c r="BM27" i="16"/>
  <c r="BN27" i="16"/>
  <c r="BO27" i="16"/>
  <c r="BB26" i="16"/>
  <c r="BB27" i="16"/>
  <c r="BB25" i="16"/>
  <c r="BC11" i="16"/>
  <c r="BD11" i="16"/>
  <c r="BE11" i="16"/>
  <c r="BF11" i="16"/>
  <c r="BG11" i="16"/>
  <c r="BI11" i="16"/>
  <c r="BJ11" i="16"/>
  <c r="BK11" i="16"/>
  <c r="BL11" i="16"/>
  <c r="BM11" i="16"/>
  <c r="BN11" i="16"/>
  <c r="BO11" i="16"/>
  <c r="BC12" i="16"/>
  <c r="BD12" i="16"/>
  <c r="BE12" i="16"/>
  <c r="BF12" i="16"/>
  <c r="BG12" i="16"/>
  <c r="BI12" i="16"/>
  <c r="BJ12" i="16"/>
  <c r="BK12" i="16"/>
  <c r="BL12" i="16"/>
  <c r="BM12" i="16"/>
  <c r="BN12" i="16"/>
  <c r="BO12" i="16"/>
  <c r="BC13" i="16"/>
  <c r="BD13" i="16"/>
  <c r="BE13" i="16"/>
  <c r="BF13" i="16"/>
  <c r="BG13" i="16"/>
  <c r="BI13" i="16"/>
  <c r="BJ13" i="16"/>
  <c r="BK13" i="16"/>
  <c r="BL13" i="16"/>
  <c r="BM13" i="16"/>
  <c r="BN13" i="16"/>
  <c r="BO13" i="16"/>
  <c r="BC14" i="16"/>
  <c r="BD14" i="16"/>
  <c r="BE14" i="16"/>
  <c r="BF14" i="16"/>
  <c r="BG14" i="16"/>
  <c r="BI14" i="16"/>
  <c r="BJ14" i="16"/>
  <c r="BK14" i="16"/>
  <c r="BL14" i="16"/>
  <c r="BM14" i="16"/>
  <c r="BN14" i="16"/>
  <c r="BO14" i="16"/>
  <c r="BC15" i="16"/>
  <c r="BD15" i="16"/>
  <c r="BE15" i="16"/>
  <c r="BF15" i="16"/>
  <c r="BG15" i="16"/>
  <c r="BI15" i="16"/>
  <c r="BJ15" i="16"/>
  <c r="BK15" i="16"/>
  <c r="BL15" i="16"/>
  <c r="BM15" i="16"/>
  <c r="BN15" i="16"/>
  <c r="BO15" i="16"/>
  <c r="BC16" i="16"/>
  <c r="BD16" i="16"/>
  <c r="BE16" i="16"/>
  <c r="BF16" i="16"/>
  <c r="BG16" i="16"/>
  <c r="BI16" i="16"/>
  <c r="BJ16" i="16"/>
  <c r="BK16" i="16"/>
  <c r="BL16" i="16"/>
  <c r="BM16" i="16"/>
  <c r="BN16" i="16"/>
  <c r="BO16" i="16"/>
  <c r="BC17" i="16"/>
  <c r="BD17" i="16"/>
  <c r="BE17" i="16"/>
  <c r="BF17" i="16"/>
  <c r="BG17" i="16"/>
  <c r="BI17" i="16"/>
  <c r="BJ17" i="16"/>
  <c r="BK17" i="16"/>
  <c r="BL17" i="16"/>
  <c r="BM17" i="16"/>
  <c r="BN17" i="16"/>
  <c r="BO17" i="16"/>
  <c r="BB12" i="16"/>
  <c r="BB13" i="16"/>
  <c r="BB14" i="16"/>
  <c r="BB15" i="16"/>
  <c r="BB16" i="16"/>
  <c r="BB17" i="16"/>
  <c r="BB11" i="16"/>
  <c r="BC11" i="15"/>
  <c r="BD11" i="15"/>
  <c r="BE11" i="15"/>
  <c r="BF11" i="15"/>
  <c r="BG11" i="15"/>
  <c r="BI11" i="15"/>
  <c r="BJ11" i="15"/>
  <c r="BK11" i="15"/>
  <c r="BL11" i="15"/>
  <c r="BM11" i="15"/>
  <c r="BN11" i="15"/>
  <c r="BO11" i="15"/>
  <c r="BC12" i="15"/>
  <c r="BD12" i="15"/>
  <c r="BE12" i="15"/>
  <c r="BF12" i="15"/>
  <c r="BG12" i="15"/>
  <c r="BI12" i="15"/>
  <c r="BJ12" i="15"/>
  <c r="BK12" i="15"/>
  <c r="BL12" i="15"/>
  <c r="BM12" i="15"/>
  <c r="BN12" i="15"/>
  <c r="BO12" i="15"/>
  <c r="BC13" i="15"/>
  <c r="BD13" i="15"/>
  <c r="BE13" i="15"/>
  <c r="BF13" i="15"/>
  <c r="BG13" i="15"/>
  <c r="BI13" i="15"/>
  <c r="BJ13" i="15"/>
  <c r="BK13" i="15"/>
  <c r="BL13" i="15"/>
  <c r="BM13" i="15"/>
  <c r="BN13" i="15"/>
  <c r="BO13" i="15"/>
  <c r="BC14" i="15"/>
  <c r="BD14" i="15"/>
  <c r="BE14" i="15"/>
  <c r="BF14" i="15"/>
  <c r="BG14" i="15"/>
  <c r="BI14" i="15"/>
  <c r="BJ14" i="15"/>
  <c r="BK14" i="15"/>
  <c r="BL14" i="15"/>
  <c r="BM14" i="15"/>
  <c r="BN14" i="15"/>
  <c r="BO14" i="15"/>
  <c r="BC15" i="15"/>
  <c r="BD15" i="15"/>
  <c r="BE15" i="15"/>
  <c r="BF15" i="15"/>
  <c r="BG15" i="15"/>
  <c r="BI15" i="15"/>
  <c r="BJ15" i="15"/>
  <c r="BK15" i="15"/>
  <c r="BL15" i="15"/>
  <c r="BM15" i="15"/>
  <c r="BN15" i="15"/>
  <c r="BO15" i="15"/>
  <c r="BC16" i="15"/>
  <c r="BD16" i="15"/>
  <c r="BE16" i="15"/>
  <c r="BF16" i="15"/>
  <c r="BG16" i="15"/>
  <c r="BI16" i="15"/>
  <c r="BJ16" i="15"/>
  <c r="BK16" i="15"/>
  <c r="BL16" i="15"/>
  <c r="BM16" i="15"/>
  <c r="BN16" i="15"/>
  <c r="BO16" i="15"/>
  <c r="BC17" i="15"/>
  <c r="BD17" i="15"/>
  <c r="BE17" i="15"/>
  <c r="BF17" i="15"/>
  <c r="BG17" i="15"/>
  <c r="BI17" i="15"/>
  <c r="BJ17" i="15"/>
  <c r="BK17" i="15"/>
  <c r="BL17" i="15"/>
  <c r="BM17" i="15"/>
  <c r="BN17" i="15"/>
  <c r="BO17" i="15"/>
  <c r="BB12" i="15"/>
  <c r="BB13" i="15"/>
  <c r="BB14" i="15"/>
  <c r="BB15" i="15"/>
  <c r="BB16" i="15"/>
  <c r="BB17" i="15"/>
  <c r="BB11" i="15"/>
  <c r="BR22" i="15"/>
  <c r="BS22" i="15"/>
  <c r="BT22" i="15"/>
  <c r="BU22" i="15"/>
  <c r="BV22" i="15"/>
  <c r="BX22" i="15"/>
  <c r="BY22" i="15"/>
  <c r="BZ22" i="15"/>
  <c r="CA22" i="15"/>
  <c r="CB22" i="15"/>
  <c r="CC22" i="15"/>
  <c r="CD22" i="15"/>
  <c r="BR23" i="15"/>
  <c r="BS23" i="15"/>
  <c r="BT23" i="15"/>
  <c r="BU23" i="15"/>
  <c r="BV23" i="15"/>
  <c r="BX23" i="15"/>
  <c r="BY23" i="15"/>
  <c r="BZ23" i="15"/>
  <c r="CA23" i="15"/>
  <c r="CB23" i="15"/>
  <c r="CC23" i="15"/>
  <c r="CD23" i="15"/>
  <c r="BR24" i="15"/>
  <c r="BS24" i="15"/>
  <c r="BT24" i="15"/>
  <c r="BU24" i="15"/>
  <c r="BV24" i="15"/>
  <c r="BX24" i="15"/>
  <c r="BY24" i="15"/>
  <c r="BZ24" i="15"/>
  <c r="CA24" i="15"/>
  <c r="CB24" i="15"/>
  <c r="CC24" i="15"/>
  <c r="CD24" i="15"/>
  <c r="BR25" i="15"/>
  <c r="BS25" i="15"/>
  <c r="BT25" i="15"/>
  <c r="BU25" i="15"/>
  <c r="BV25" i="15"/>
  <c r="BX25" i="15"/>
  <c r="BY25" i="15"/>
  <c r="BZ25" i="15"/>
  <c r="CA25" i="15"/>
  <c r="CB25" i="15"/>
  <c r="CC25" i="15"/>
  <c r="CD25" i="15"/>
  <c r="BR26" i="15"/>
  <c r="BS26" i="15"/>
  <c r="BT26" i="15"/>
  <c r="BU26" i="15"/>
  <c r="BV26" i="15"/>
  <c r="BX26" i="15"/>
  <c r="BY26" i="15"/>
  <c r="BZ26" i="15"/>
  <c r="CA26" i="15"/>
  <c r="CB26" i="15"/>
  <c r="CC26" i="15"/>
  <c r="CD26" i="15"/>
  <c r="BR27" i="15"/>
  <c r="BS27" i="15"/>
  <c r="BT27" i="15"/>
  <c r="BU27" i="15"/>
  <c r="BV27" i="15"/>
  <c r="BX27" i="15"/>
  <c r="BY27" i="15"/>
  <c r="BZ27" i="15"/>
  <c r="CA27" i="15"/>
  <c r="CB27" i="15"/>
  <c r="CC27" i="15"/>
  <c r="CD27" i="15"/>
  <c r="BQ23" i="15"/>
  <c r="BQ24" i="15"/>
  <c r="BQ25" i="15"/>
  <c r="BQ26" i="15"/>
  <c r="BQ27" i="15"/>
  <c r="BQ22" i="15"/>
  <c r="BI25" i="15"/>
  <c r="BJ25" i="15"/>
  <c r="BK25" i="15"/>
  <c r="BL25" i="15"/>
  <c r="BM25" i="15"/>
  <c r="BN25" i="15"/>
  <c r="BO25" i="15"/>
  <c r="BI26" i="15"/>
  <c r="BJ26" i="15"/>
  <c r="BK26" i="15"/>
  <c r="BL26" i="15"/>
  <c r="BM26" i="15"/>
  <c r="BN26" i="15"/>
  <c r="BO26" i="15"/>
  <c r="BI27" i="15"/>
  <c r="BJ27" i="15"/>
  <c r="BK27" i="15"/>
  <c r="BL27" i="15"/>
  <c r="BM27" i="15"/>
  <c r="BN27" i="15"/>
  <c r="BO27" i="15"/>
  <c r="BB26" i="15"/>
  <c r="BC26" i="15"/>
  <c r="BD26" i="15"/>
  <c r="BE26" i="15"/>
  <c r="BF26" i="15"/>
  <c r="BG26" i="15"/>
  <c r="BB27" i="15"/>
  <c r="BC27" i="15"/>
  <c r="BD27" i="15"/>
  <c r="BE27" i="15"/>
  <c r="BF27" i="15"/>
  <c r="BG27" i="15"/>
  <c r="BC25" i="15"/>
  <c r="BD25" i="15"/>
  <c r="BE25" i="15"/>
  <c r="BF25" i="15"/>
  <c r="BG25" i="15"/>
  <c r="BB25" i="15"/>
  <c r="AM28" i="12"/>
  <c r="AN28" i="12"/>
  <c r="AO28" i="12"/>
  <c r="AP28" i="12"/>
  <c r="AR28" i="12"/>
  <c r="AS28" i="12"/>
  <c r="AM29" i="12"/>
  <c r="AN29" i="12"/>
  <c r="AO29" i="12"/>
  <c r="AP29" i="12"/>
  <c r="AR29" i="12"/>
  <c r="AS29" i="12"/>
  <c r="AM30" i="12"/>
  <c r="AN30" i="12"/>
  <c r="AO30" i="12"/>
  <c r="AP30" i="12"/>
  <c r="AR30" i="12"/>
  <c r="AS30" i="12"/>
  <c r="AM31" i="12"/>
  <c r="AN31" i="12"/>
  <c r="AO31" i="12"/>
  <c r="AP31" i="12"/>
  <c r="AR31" i="12"/>
  <c r="AS31" i="12"/>
  <c r="AM28" i="14"/>
  <c r="AN28" i="14"/>
  <c r="AO28" i="14"/>
  <c r="AP28" i="14"/>
  <c r="AR28" i="14"/>
  <c r="AS28" i="14"/>
  <c r="AM29" i="14"/>
  <c r="AN29" i="14"/>
  <c r="AO29" i="14"/>
  <c r="AP29" i="14"/>
  <c r="AR29" i="14"/>
  <c r="AS29" i="14"/>
  <c r="AM30" i="14"/>
  <c r="AN30" i="14"/>
  <c r="AO30" i="14"/>
  <c r="AP30" i="14"/>
  <c r="AR30" i="14"/>
  <c r="AS30" i="14"/>
  <c r="AM31" i="14"/>
  <c r="AN31" i="14"/>
  <c r="AO31" i="14"/>
  <c r="AP31" i="14"/>
  <c r="AR31" i="14"/>
  <c r="AS31" i="14"/>
  <c r="AF28" i="14"/>
  <c r="AF29" i="14"/>
  <c r="AF30" i="14"/>
  <c r="AF31" i="14"/>
  <c r="AF80" i="14"/>
  <c r="AF81" i="14"/>
  <c r="AF82" i="14"/>
  <c r="AF83" i="14"/>
  <c r="AF84" i="14"/>
  <c r="AF85" i="14"/>
  <c r="AF86" i="14"/>
  <c r="AF87" i="14"/>
  <c r="AF88" i="14"/>
  <c r="AF89" i="14"/>
  <c r="AF90" i="14"/>
  <c r="AF91" i="14"/>
  <c r="AF92" i="14"/>
  <c r="AF93" i="14"/>
  <c r="AF94" i="14"/>
  <c r="AF95" i="14"/>
  <c r="AF96" i="14"/>
  <c r="AF79" i="14"/>
  <c r="AG79" i="12"/>
  <c r="L33" i="3"/>
  <c r="H23" i="3"/>
  <c r="J23" i="3" s="1"/>
  <c r="AV21" i="15"/>
  <c r="AV22" i="15"/>
  <c r="AV23" i="15"/>
  <c r="AV24" i="15"/>
  <c r="AV25" i="15"/>
  <c r="AV26" i="15"/>
  <c r="AV27" i="15"/>
  <c r="AV11" i="15"/>
  <c r="AV12" i="15"/>
  <c r="AV13" i="15"/>
  <c r="AV14" i="15"/>
  <c r="AV15" i="15"/>
  <c r="AV16" i="15"/>
  <c r="AV17" i="15"/>
  <c r="AV10" i="15"/>
  <c r="AQ21" i="15"/>
  <c r="AQ22" i="15"/>
  <c r="AQ23" i="15"/>
  <c r="AQ24" i="15"/>
  <c r="AQ25" i="15"/>
  <c r="AQ26" i="15"/>
  <c r="AQ27" i="15"/>
  <c r="AQ11" i="15"/>
  <c r="AQ12" i="15"/>
  <c r="AQ13" i="15"/>
  <c r="AQ14" i="15"/>
  <c r="AQ15" i="15"/>
  <c r="AQ16" i="15"/>
  <c r="AQ10" i="15"/>
  <c r="AL21" i="15"/>
  <c r="AL22" i="15"/>
  <c r="AL23" i="15"/>
  <c r="AL24" i="15"/>
  <c r="AL25" i="15"/>
  <c r="AL26" i="15"/>
  <c r="AL27" i="15"/>
  <c r="AL11" i="15"/>
  <c r="AL12" i="15"/>
  <c r="AL13" i="15"/>
  <c r="AL14" i="15"/>
  <c r="AL15" i="15"/>
  <c r="AL16" i="15"/>
  <c r="AL10" i="15"/>
  <c r="AG21" i="15"/>
  <c r="AG22" i="15"/>
  <c r="AG23" i="15"/>
  <c r="AG24" i="15"/>
  <c r="AG25" i="15"/>
  <c r="AG26" i="15"/>
  <c r="AG27" i="15"/>
  <c r="AG11" i="15"/>
  <c r="AG12" i="15"/>
  <c r="AG13" i="15"/>
  <c r="AG14" i="15"/>
  <c r="AG15" i="15"/>
  <c r="AG16" i="15"/>
  <c r="AG10" i="15"/>
  <c r="AB21" i="15"/>
  <c r="AB22" i="15"/>
  <c r="AB23" i="15"/>
  <c r="AB24" i="15"/>
  <c r="AB25" i="15"/>
  <c r="AB26" i="15"/>
  <c r="AB11" i="15"/>
  <c r="AB12" i="15"/>
  <c r="AB13" i="15"/>
  <c r="AB14" i="15"/>
  <c r="AB15" i="15"/>
  <c r="AB16" i="15"/>
  <c r="AB10" i="15"/>
  <c r="Q13" i="14"/>
  <c r="AS52" i="14"/>
  <c r="AR52" i="14"/>
  <c r="AP52" i="14"/>
  <c r="AO52" i="14"/>
  <c r="AN52" i="14"/>
  <c r="AM52" i="14"/>
  <c r="AF52" i="14"/>
  <c r="AD52" i="14"/>
  <c r="AC52" i="14"/>
  <c r="AA52" i="14"/>
  <c r="Z52" i="14"/>
  <c r="Y52" i="14"/>
  <c r="X52" i="14"/>
  <c r="AS51" i="14"/>
  <c r="AR51" i="14"/>
  <c r="AP51" i="14"/>
  <c r="AO51" i="14"/>
  <c r="AN51" i="14"/>
  <c r="AM51" i="14"/>
  <c r="AF51" i="14"/>
  <c r="AD51" i="14"/>
  <c r="AC51" i="14"/>
  <c r="AA51" i="14"/>
  <c r="Z51" i="14"/>
  <c r="Y51" i="14"/>
  <c r="X51" i="14"/>
  <c r="AS50" i="14"/>
  <c r="AR50" i="14"/>
  <c r="AP50" i="14"/>
  <c r="AO50" i="14"/>
  <c r="AN50" i="14"/>
  <c r="AM50" i="14"/>
  <c r="AF50" i="14"/>
  <c r="AD50" i="14"/>
  <c r="AC50" i="14"/>
  <c r="AA50" i="14"/>
  <c r="Z50" i="14"/>
  <c r="Y50" i="14"/>
  <c r="X50" i="14"/>
  <c r="AS49" i="14"/>
  <c r="AR49" i="14"/>
  <c r="AP49" i="14"/>
  <c r="AO49" i="14"/>
  <c r="AN49" i="14"/>
  <c r="AM49" i="14"/>
  <c r="AF49" i="14"/>
  <c r="AD49" i="14"/>
  <c r="AC49" i="14"/>
  <c r="AA49" i="14"/>
  <c r="Z49" i="14"/>
  <c r="Y49" i="14"/>
  <c r="X49" i="14"/>
  <c r="AS48" i="14"/>
  <c r="AR48" i="14"/>
  <c r="AP48" i="14"/>
  <c r="AO48" i="14"/>
  <c r="AN48" i="14"/>
  <c r="AM48" i="14"/>
  <c r="AF48" i="14"/>
  <c r="AD48" i="14"/>
  <c r="AC48" i="14"/>
  <c r="AA48" i="14"/>
  <c r="Z48" i="14"/>
  <c r="Y48" i="14"/>
  <c r="X48" i="14"/>
  <c r="AS47" i="14"/>
  <c r="AR47" i="14"/>
  <c r="AP47" i="14"/>
  <c r="AO47" i="14"/>
  <c r="AN47" i="14"/>
  <c r="AM47" i="14"/>
  <c r="AF47" i="14"/>
  <c r="AD47" i="14"/>
  <c r="AC47" i="14"/>
  <c r="AA47" i="14"/>
  <c r="Z47" i="14"/>
  <c r="Y47" i="14"/>
  <c r="X47" i="14"/>
  <c r="AS46" i="14"/>
  <c r="AR46" i="14"/>
  <c r="AP46" i="14"/>
  <c r="AO46" i="14"/>
  <c r="AN46" i="14"/>
  <c r="AM46" i="14"/>
  <c r="AF46" i="14"/>
  <c r="AD46" i="14"/>
  <c r="AC46" i="14"/>
  <c r="AA46" i="14"/>
  <c r="Z46" i="14"/>
  <c r="Y46" i="14"/>
  <c r="X46" i="14"/>
  <c r="AS45" i="14"/>
  <c r="AR45" i="14"/>
  <c r="AP45" i="14"/>
  <c r="AO45" i="14"/>
  <c r="AN45" i="14"/>
  <c r="AM45" i="14"/>
  <c r="AF45" i="14"/>
  <c r="AD45" i="14"/>
  <c r="AC45" i="14"/>
  <c r="AA45" i="14"/>
  <c r="Z45" i="14"/>
  <c r="Y45" i="14"/>
  <c r="X45" i="14"/>
  <c r="AS44" i="14"/>
  <c r="AR44" i="14"/>
  <c r="AP44" i="14"/>
  <c r="AO44" i="14"/>
  <c r="AN44" i="14"/>
  <c r="AM44" i="14"/>
  <c r="AF44" i="14"/>
  <c r="AD44" i="14"/>
  <c r="AC44" i="14"/>
  <c r="AA44" i="14"/>
  <c r="Z44" i="14"/>
  <c r="Y44" i="14"/>
  <c r="X44" i="14"/>
  <c r="AS43" i="14"/>
  <c r="AR43" i="14"/>
  <c r="AP43" i="14"/>
  <c r="AO43" i="14"/>
  <c r="AN43" i="14"/>
  <c r="AM43" i="14"/>
  <c r="AF43" i="14"/>
  <c r="AD43" i="14"/>
  <c r="AC43" i="14"/>
  <c r="AA43" i="14"/>
  <c r="Z43" i="14"/>
  <c r="Y43" i="14"/>
  <c r="X43" i="14"/>
  <c r="AS42" i="14"/>
  <c r="AR42" i="14"/>
  <c r="AP42" i="14"/>
  <c r="AO42" i="14"/>
  <c r="AN42" i="14"/>
  <c r="AM42" i="14"/>
  <c r="AF42" i="14"/>
  <c r="AD42" i="14"/>
  <c r="AC42" i="14"/>
  <c r="AA42" i="14"/>
  <c r="Z42" i="14"/>
  <c r="Y42" i="14"/>
  <c r="X42" i="14"/>
  <c r="AS41" i="14"/>
  <c r="AR41" i="14"/>
  <c r="AP41" i="14"/>
  <c r="AO41" i="14"/>
  <c r="AN41" i="14"/>
  <c r="AM41" i="14"/>
  <c r="AF41" i="14"/>
  <c r="AD41" i="14"/>
  <c r="AC41" i="14"/>
  <c r="AA41" i="14"/>
  <c r="Z41" i="14"/>
  <c r="Y41" i="14"/>
  <c r="X41" i="14"/>
  <c r="AD28" i="14"/>
  <c r="AC28" i="14"/>
  <c r="AA28" i="14"/>
  <c r="Z28" i="14"/>
  <c r="Y28" i="14"/>
  <c r="X28" i="14"/>
  <c r="AD21" i="14"/>
  <c r="AC21" i="14"/>
  <c r="AA21" i="14"/>
  <c r="Z21" i="14"/>
  <c r="Y21" i="14"/>
  <c r="X21" i="14"/>
  <c r="Q21" i="14"/>
  <c r="AD20" i="14"/>
  <c r="AC20" i="14"/>
  <c r="AA20" i="14"/>
  <c r="Z20" i="14"/>
  <c r="Y20" i="14"/>
  <c r="X20" i="14"/>
  <c r="Q20" i="14"/>
  <c r="AD19" i="14"/>
  <c r="AC19" i="14"/>
  <c r="AA19" i="14"/>
  <c r="Z19" i="14"/>
  <c r="Y19" i="14"/>
  <c r="X19" i="14"/>
  <c r="Q19" i="14"/>
  <c r="AD18" i="14"/>
  <c r="AC18" i="14"/>
  <c r="AA18" i="14"/>
  <c r="Z18" i="14"/>
  <c r="Y18" i="14"/>
  <c r="X18" i="14"/>
  <c r="Q18" i="14"/>
  <c r="AD17" i="14"/>
  <c r="AC17" i="14"/>
  <c r="AA17" i="14"/>
  <c r="Z17" i="14"/>
  <c r="Y17" i="14"/>
  <c r="X17" i="14"/>
  <c r="Q17" i="14"/>
  <c r="AD16" i="14"/>
  <c r="AC16" i="14"/>
  <c r="AA16" i="14"/>
  <c r="Z16" i="14"/>
  <c r="Y16" i="14"/>
  <c r="X16" i="14"/>
  <c r="Q16" i="14"/>
  <c r="AD15" i="14"/>
  <c r="AC15" i="14"/>
  <c r="AA15" i="14"/>
  <c r="Z15" i="14"/>
  <c r="Y15" i="14"/>
  <c r="X15" i="14"/>
  <c r="Q15" i="14"/>
  <c r="AD14" i="14"/>
  <c r="AC14" i="14"/>
  <c r="AA14" i="14"/>
  <c r="Z14" i="14"/>
  <c r="Y14" i="14"/>
  <c r="X14" i="14"/>
  <c r="Q14" i="14"/>
  <c r="AD13" i="14"/>
  <c r="AC13" i="14"/>
  <c r="AA13" i="14"/>
  <c r="Z13" i="14"/>
  <c r="Y13" i="14"/>
  <c r="X13" i="14"/>
  <c r="AM41" i="12"/>
  <c r="AN41" i="12"/>
  <c r="AO41" i="12"/>
  <c r="AP41" i="12"/>
  <c r="AR41" i="12"/>
  <c r="AS41" i="12"/>
  <c r="AM42" i="12"/>
  <c r="AN42" i="12"/>
  <c r="AO42" i="12"/>
  <c r="AP42" i="12"/>
  <c r="AR42" i="12"/>
  <c r="AS42" i="12"/>
  <c r="AM43" i="12"/>
  <c r="AN43" i="12"/>
  <c r="AO43" i="12"/>
  <c r="AP43" i="12"/>
  <c r="AR43" i="12"/>
  <c r="AS43" i="12"/>
  <c r="AM44" i="12"/>
  <c r="AN44" i="12"/>
  <c r="AO44" i="12"/>
  <c r="AP44" i="12"/>
  <c r="AR44" i="12"/>
  <c r="AS44" i="12"/>
  <c r="AM45" i="12"/>
  <c r="AN45" i="12"/>
  <c r="AO45" i="12"/>
  <c r="AP45" i="12"/>
  <c r="AR45" i="12"/>
  <c r="AS45" i="12"/>
  <c r="AM46" i="12"/>
  <c r="AN46" i="12"/>
  <c r="AO46" i="12"/>
  <c r="AP46" i="12"/>
  <c r="AR46" i="12"/>
  <c r="AS46" i="12"/>
  <c r="AM47" i="12"/>
  <c r="AN47" i="12"/>
  <c r="AO47" i="12"/>
  <c r="AP47" i="12"/>
  <c r="AR47" i="12"/>
  <c r="AS47" i="12"/>
  <c r="AM48" i="12"/>
  <c r="AN48" i="12"/>
  <c r="AO48" i="12"/>
  <c r="AP48" i="12"/>
  <c r="AR48" i="12"/>
  <c r="AS48" i="12"/>
  <c r="AM49" i="12"/>
  <c r="AN49" i="12"/>
  <c r="AO49" i="12"/>
  <c r="AP49" i="12"/>
  <c r="AR49" i="12"/>
  <c r="AS49" i="12"/>
  <c r="AM50" i="12"/>
  <c r="AN50" i="12"/>
  <c r="AO50" i="12"/>
  <c r="AP50" i="12"/>
  <c r="AR50" i="12"/>
  <c r="AS50" i="12"/>
  <c r="AM51" i="12"/>
  <c r="AN51" i="12"/>
  <c r="AO51" i="12"/>
  <c r="AP51" i="12"/>
  <c r="AR51" i="12"/>
  <c r="AS51" i="12"/>
  <c r="AM52" i="12"/>
  <c r="AN52" i="12"/>
  <c r="AO52" i="12"/>
  <c r="AP52" i="12"/>
  <c r="AR52" i="12"/>
  <c r="AS52" i="12"/>
  <c r="Z41" i="12"/>
  <c r="AA41" i="12"/>
  <c r="AC41" i="12"/>
  <c r="AD41" i="12"/>
  <c r="Y41" i="12"/>
  <c r="X41" i="12"/>
  <c r="Y28" i="12"/>
  <c r="Z28" i="12"/>
  <c r="AA28" i="12"/>
  <c r="AC28" i="12"/>
  <c r="AD28" i="12"/>
  <c r="X13" i="12"/>
  <c r="Y13" i="12"/>
  <c r="Z13" i="12"/>
  <c r="AA13" i="12"/>
  <c r="AC13" i="12"/>
  <c r="AD13" i="12"/>
  <c r="X14" i="12"/>
  <c r="Y14" i="12"/>
  <c r="Z14" i="12"/>
  <c r="AA14" i="12"/>
  <c r="AC14" i="12"/>
  <c r="AD14" i="12"/>
  <c r="X15" i="12"/>
  <c r="Y15" i="12"/>
  <c r="Z15" i="12"/>
  <c r="AA15" i="12"/>
  <c r="AC15" i="12"/>
  <c r="AD15" i="12"/>
  <c r="X16" i="12"/>
  <c r="Y16" i="12"/>
  <c r="Z16" i="12"/>
  <c r="AA16" i="12"/>
  <c r="AC16" i="12"/>
  <c r="AD16" i="12"/>
  <c r="X17" i="12"/>
  <c r="Y17" i="12"/>
  <c r="Z17" i="12"/>
  <c r="AA17" i="12"/>
  <c r="AC17" i="12"/>
  <c r="AD17" i="12"/>
  <c r="X18" i="12"/>
  <c r="Y18" i="12"/>
  <c r="Z18" i="12"/>
  <c r="AA18" i="12"/>
  <c r="AC18" i="12"/>
  <c r="AD18" i="12"/>
  <c r="X19" i="12"/>
  <c r="Y19" i="12"/>
  <c r="Z19" i="12"/>
  <c r="AA19" i="12"/>
  <c r="AC19" i="12"/>
  <c r="AD19" i="12"/>
  <c r="X20" i="12"/>
  <c r="Y20" i="12"/>
  <c r="Z20" i="12"/>
  <c r="AA20" i="12"/>
  <c r="AC20" i="12"/>
  <c r="AD20" i="12"/>
  <c r="X21" i="12"/>
  <c r="Y21" i="12"/>
  <c r="Z21" i="12"/>
  <c r="AA21" i="12"/>
  <c r="AC21" i="12"/>
  <c r="AD21" i="12"/>
  <c r="R13" i="12"/>
  <c r="S13" i="12"/>
  <c r="Q13" i="12"/>
  <c r="S66" i="5"/>
  <c r="V66" i="5"/>
  <c r="W66" i="5"/>
  <c r="X66" i="5"/>
  <c r="Y66" i="5"/>
  <c r="Z66" i="5"/>
  <c r="AA66" i="5"/>
  <c r="S67" i="5"/>
  <c r="V67" i="5"/>
  <c r="W67" i="5"/>
  <c r="X67" i="5"/>
  <c r="Y67" i="5"/>
  <c r="Z67" i="5"/>
  <c r="AA67" i="5"/>
  <c r="R67" i="5"/>
  <c r="R66" i="5"/>
  <c r="R58" i="5"/>
  <c r="R43" i="5"/>
  <c r="S43" i="5"/>
  <c r="V43" i="5"/>
  <c r="W43" i="5"/>
  <c r="X43" i="5"/>
  <c r="Y43" i="5"/>
  <c r="Z43" i="5"/>
  <c r="AA43" i="5"/>
  <c r="R44" i="5"/>
  <c r="S44" i="5"/>
  <c r="V44" i="5"/>
  <c r="W44" i="5"/>
  <c r="X44" i="5"/>
  <c r="Y44" i="5"/>
  <c r="Z44" i="5"/>
  <c r="AA44" i="5"/>
  <c r="R45" i="5"/>
  <c r="S45" i="5"/>
  <c r="V45" i="5"/>
  <c r="W45" i="5"/>
  <c r="X45" i="5"/>
  <c r="Y45" i="5"/>
  <c r="Z45" i="5"/>
  <c r="AA45" i="5"/>
  <c r="R46" i="5"/>
  <c r="S46" i="5"/>
  <c r="V46" i="5"/>
  <c r="W46" i="5"/>
  <c r="X46" i="5"/>
  <c r="Y46" i="5"/>
  <c r="Z46" i="5"/>
  <c r="AA46" i="5"/>
  <c r="R47" i="5"/>
  <c r="S47" i="5"/>
  <c r="V47" i="5"/>
  <c r="W47" i="5"/>
  <c r="X47" i="5"/>
  <c r="Y47" i="5"/>
  <c r="Z47" i="5"/>
  <c r="AA47" i="5"/>
  <c r="R48" i="5"/>
  <c r="S48" i="5"/>
  <c r="V48" i="5"/>
  <c r="W48" i="5"/>
  <c r="X48" i="5"/>
  <c r="Y48" i="5"/>
  <c r="Z48" i="5"/>
  <c r="AA48" i="5"/>
  <c r="R49" i="5"/>
  <c r="S49" i="5"/>
  <c r="V49" i="5"/>
  <c r="W49" i="5"/>
  <c r="X49" i="5"/>
  <c r="Y49" i="5"/>
  <c r="Z49" i="5"/>
  <c r="AA49" i="5"/>
  <c r="R50" i="5"/>
  <c r="S50" i="5"/>
  <c r="T50" i="5"/>
  <c r="V50" i="5"/>
  <c r="W50" i="5"/>
  <c r="X50" i="5"/>
  <c r="Y50" i="5"/>
  <c r="Z50" i="5"/>
  <c r="AA50" i="5"/>
  <c r="AB50" i="5"/>
  <c r="R51" i="5"/>
  <c r="S51" i="5"/>
  <c r="T51" i="5"/>
  <c r="V51" i="5"/>
  <c r="W51" i="5"/>
  <c r="X51" i="5"/>
  <c r="Y51" i="5"/>
  <c r="Z51" i="5"/>
  <c r="AA51" i="5"/>
  <c r="AB51" i="5"/>
  <c r="R52" i="5"/>
  <c r="S52" i="5"/>
  <c r="T52" i="5"/>
  <c r="V52" i="5"/>
  <c r="W52" i="5"/>
  <c r="X52" i="5"/>
  <c r="Y52" i="5"/>
  <c r="Z52" i="5"/>
  <c r="AA52" i="5"/>
  <c r="AB52" i="5"/>
  <c r="R53" i="5"/>
  <c r="S53" i="5"/>
  <c r="T53" i="5"/>
  <c r="V53" i="5"/>
  <c r="W53" i="5"/>
  <c r="X53" i="5"/>
  <c r="Y53" i="5"/>
  <c r="Z53" i="5"/>
  <c r="AA53" i="5"/>
  <c r="AB53" i="5"/>
  <c r="R54" i="5"/>
  <c r="S54" i="5"/>
  <c r="T54" i="5"/>
  <c r="V54" i="5"/>
  <c r="W54" i="5"/>
  <c r="X54" i="5"/>
  <c r="Y54" i="5"/>
  <c r="Z54" i="5"/>
  <c r="AA54" i="5"/>
  <c r="AB54" i="5"/>
  <c r="R55" i="5"/>
  <c r="S55" i="5"/>
  <c r="T55" i="5"/>
  <c r="V55" i="5"/>
  <c r="W55" i="5"/>
  <c r="X55" i="5"/>
  <c r="Y55" i="5"/>
  <c r="Z55" i="5"/>
  <c r="AA55" i="5"/>
  <c r="AB55" i="5"/>
  <c r="R56" i="5"/>
  <c r="S56" i="5"/>
  <c r="T56" i="5"/>
  <c r="V56" i="5"/>
  <c r="W56" i="5"/>
  <c r="X56" i="5"/>
  <c r="Y56" i="5"/>
  <c r="Z56" i="5"/>
  <c r="AA56" i="5"/>
  <c r="AB56" i="5"/>
  <c r="R57" i="5"/>
  <c r="S57" i="5"/>
  <c r="T57" i="5"/>
  <c r="V57" i="5"/>
  <c r="W57" i="5"/>
  <c r="X57" i="5"/>
  <c r="Y57" i="5"/>
  <c r="Z57" i="5"/>
  <c r="AA57" i="5"/>
  <c r="AB57" i="5"/>
  <c r="S58" i="5"/>
  <c r="T58" i="5"/>
  <c r="V58" i="5"/>
  <c r="W58" i="5"/>
  <c r="X58" i="5"/>
  <c r="Y58" i="5"/>
  <c r="Z58" i="5"/>
  <c r="AA58" i="5"/>
  <c r="AB58" i="5"/>
  <c r="R31" i="5"/>
  <c r="AA42" i="5"/>
  <c r="Z42" i="5"/>
  <c r="Y42" i="5"/>
  <c r="X42" i="5"/>
  <c r="W42" i="5"/>
  <c r="V42" i="5"/>
  <c r="S42" i="5"/>
  <c r="R42" i="5"/>
  <c r="AA41" i="5"/>
  <c r="Z41" i="5"/>
  <c r="Y41" i="5"/>
  <c r="X41" i="5"/>
  <c r="W41" i="5"/>
  <c r="V41" i="5"/>
  <c r="S41" i="5"/>
  <c r="R41" i="5"/>
  <c r="AA40" i="5"/>
  <c r="Z40" i="5"/>
  <c r="Y40" i="5"/>
  <c r="X40" i="5"/>
  <c r="W40" i="5"/>
  <c r="V40" i="5"/>
  <c r="S40" i="5"/>
  <c r="R40" i="5"/>
  <c r="AA39" i="5"/>
  <c r="Z39" i="5"/>
  <c r="Y39" i="5"/>
  <c r="X39" i="5"/>
  <c r="W39" i="5"/>
  <c r="V39" i="5"/>
  <c r="S39" i="5"/>
  <c r="R39" i="5"/>
  <c r="AA38" i="5"/>
  <c r="Z38" i="5"/>
  <c r="Y38" i="5"/>
  <c r="X38" i="5"/>
  <c r="W38" i="5"/>
  <c r="V38" i="5"/>
  <c r="S38" i="5"/>
  <c r="R38" i="5"/>
  <c r="AA37" i="5"/>
  <c r="Z37" i="5"/>
  <c r="Y37" i="5"/>
  <c r="X37" i="5"/>
  <c r="W37" i="5"/>
  <c r="V37" i="5"/>
  <c r="S37" i="5"/>
  <c r="R37" i="5"/>
  <c r="AA36" i="5"/>
  <c r="Z36" i="5"/>
  <c r="Y36" i="5"/>
  <c r="X36" i="5"/>
  <c r="W36" i="5"/>
  <c r="V36" i="5"/>
  <c r="S36" i="5"/>
  <c r="R36" i="5"/>
  <c r="AA35" i="5"/>
  <c r="Z35" i="5"/>
  <c r="Y35" i="5"/>
  <c r="X35" i="5"/>
  <c r="W35" i="5"/>
  <c r="V35" i="5"/>
  <c r="S35" i="5"/>
  <c r="R35" i="5"/>
  <c r="AA34" i="5"/>
  <c r="Z34" i="5"/>
  <c r="Y34" i="5"/>
  <c r="X34" i="5"/>
  <c r="W34" i="5"/>
  <c r="V34" i="5"/>
  <c r="S34" i="5"/>
  <c r="R34" i="5"/>
  <c r="AA33" i="5"/>
  <c r="Z33" i="5"/>
  <c r="Y33" i="5"/>
  <c r="X33" i="5"/>
  <c r="W33" i="5"/>
  <c r="V33" i="5"/>
  <c r="S33" i="5"/>
  <c r="R33" i="5"/>
  <c r="AA32" i="5"/>
  <c r="Z32" i="5"/>
  <c r="Y32" i="5"/>
  <c r="X32" i="5"/>
  <c r="W32" i="5"/>
  <c r="V32" i="5"/>
  <c r="S32" i="5"/>
  <c r="R32" i="5"/>
  <c r="AA31" i="5"/>
  <c r="Z31" i="5"/>
  <c r="Y31" i="5"/>
  <c r="X31" i="5"/>
  <c r="W31" i="5"/>
  <c r="V31" i="5"/>
  <c r="S31" i="5"/>
  <c r="AA30" i="5"/>
  <c r="Z30" i="5"/>
  <c r="Y30" i="5"/>
  <c r="X30" i="5"/>
  <c r="W30" i="5"/>
  <c r="V30" i="5"/>
  <c r="S30" i="5"/>
  <c r="R30" i="5"/>
  <c r="AA29" i="5"/>
  <c r="Z29" i="5"/>
  <c r="Y29" i="5"/>
  <c r="X29" i="5"/>
  <c r="W29" i="5"/>
  <c r="V29" i="5"/>
  <c r="S29" i="5"/>
  <c r="R29" i="5"/>
  <c r="AA28" i="5"/>
  <c r="Z28" i="5"/>
  <c r="Y28" i="5"/>
  <c r="X28" i="5"/>
  <c r="W28" i="5"/>
  <c r="V28" i="5"/>
  <c r="S28" i="5"/>
  <c r="R28" i="5"/>
  <c r="AA27" i="5"/>
  <c r="Z27" i="5"/>
  <c r="Y27" i="5"/>
  <c r="X27" i="5"/>
  <c r="W27" i="5"/>
  <c r="V27" i="5"/>
  <c r="S27" i="5"/>
  <c r="R27" i="5"/>
  <c r="AA26" i="5"/>
  <c r="Z26" i="5"/>
  <c r="Y26" i="5"/>
  <c r="X26" i="5"/>
  <c r="W26" i="5"/>
  <c r="V26" i="5"/>
  <c r="S26" i="5"/>
  <c r="R26" i="5"/>
  <c r="AA25" i="5"/>
  <c r="Z25" i="5"/>
  <c r="Y25" i="5"/>
  <c r="X25" i="5"/>
  <c r="W25" i="5"/>
  <c r="V25" i="5"/>
  <c r="S25" i="5"/>
  <c r="R25" i="5"/>
  <c r="AA24" i="5"/>
  <c r="Z24" i="5"/>
  <c r="Y24" i="5"/>
  <c r="X24" i="5"/>
  <c r="W24" i="5"/>
  <c r="V24" i="5"/>
  <c r="S24" i="5"/>
  <c r="R24" i="5"/>
  <c r="AA23" i="5"/>
  <c r="Z23" i="5"/>
  <c r="Y23" i="5"/>
  <c r="X23" i="5"/>
  <c r="W23" i="5"/>
  <c r="V23" i="5"/>
  <c r="S23" i="5"/>
  <c r="R23" i="5"/>
  <c r="AA22" i="5"/>
  <c r="Z22" i="5"/>
  <c r="Y22" i="5"/>
  <c r="X22" i="5"/>
  <c r="W22" i="5"/>
  <c r="V22" i="5"/>
  <c r="S22" i="5"/>
  <c r="R22" i="5"/>
  <c r="AA21" i="5"/>
  <c r="Z21" i="5"/>
  <c r="Y21" i="5"/>
  <c r="X21" i="5"/>
  <c r="W21" i="5"/>
  <c r="V21" i="5"/>
  <c r="S21" i="5"/>
  <c r="R21" i="5"/>
  <c r="AA20" i="5"/>
  <c r="Z20" i="5"/>
  <c r="Y20" i="5"/>
  <c r="X20" i="5"/>
  <c r="W20" i="5"/>
  <c r="V20" i="5"/>
  <c r="S20" i="5"/>
  <c r="R20" i="5"/>
  <c r="D63" i="5"/>
  <c r="D64" i="5"/>
  <c r="D65" i="5"/>
  <c r="D66" i="5"/>
  <c r="D67" i="5"/>
  <c r="D68" i="5"/>
  <c r="D49" i="5"/>
  <c r="D50" i="5"/>
  <c r="D51" i="5"/>
  <c r="D52" i="5"/>
  <c r="D53" i="5"/>
  <c r="D54" i="5"/>
  <c r="D55" i="5"/>
  <c r="D56" i="5"/>
  <c r="D57" i="5"/>
  <c r="M45" i="1"/>
  <c r="O45" i="1"/>
  <c r="P45" i="1"/>
  <c r="R45" i="1"/>
  <c r="S45" i="1"/>
  <c r="M46" i="1"/>
  <c r="O46" i="1"/>
  <c r="P46" i="1"/>
  <c r="R46" i="1"/>
  <c r="S46" i="1"/>
  <c r="M47" i="1"/>
  <c r="O47" i="1"/>
  <c r="P47" i="1"/>
  <c r="R47" i="1"/>
  <c r="S47" i="1"/>
  <c r="L46" i="1"/>
  <c r="L47" i="1"/>
  <c r="L45" i="1"/>
  <c r="O21" i="1"/>
  <c r="P21" i="1"/>
  <c r="R21" i="1"/>
  <c r="S21" i="1"/>
  <c r="O22" i="1"/>
  <c r="P22" i="1"/>
  <c r="R22" i="1"/>
  <c r="S22" i="1"/>
  <c r="O23" i="1"/>
  <c r="P23" i="1"/>
  <c r="R23" i="1"/>
  <c r="S23" i="1"/>
  <c r="O24" i="1"/>
  <c r="P24" i="1"/>
  <c r="R24" i="1"/>
  <c r="S24" i="1"/>
  <c r="O25" i="1"/>
  <c r="P25" i="1"/>
  <c r="R25" i="1"/>
  <c r="S25" i="1"/>
  <c r="O26" i="1"/>
  <c r="P26" i="1"/>
  <c r="R26" i="1"/>
  <c r="S26" i="1"/>
  <c r="O27" i="1"/>
  <c r="P27" i="1"/>
  <c r="R27" i="1"/>
  <c r="S27" i="1"/>
  <c r="O28" i="1"/>
  <c r="P28" i="1"/>
  <c r="R28" i="1"/>
  <c r="S28" i="1"/>
  <c r="O29" i="1"/>
  <c r="P29" i="1"/>
  <c r="R29" i="1"/>
  <c r="S29" i="1"/>
  <c r="O30" i="1"/>
  <c r="P30" i="1"/>
  <c r="R30" i="1"/>
  <c r="S30" i="1"/>
  <c r="O31" i="1"/>
  <c r="P31" i="1"/>
  <c r="R31" i="1"/>
  <c r="S31" i="1"/>
  <c r="O32" i="1"/>
  <c r="P32" i="1"/>
  <c r="R32" i="1"/>
  <c r="S32" i="1"/>
  <c r="O33" i="1"/>
  <c r="P33" i="1"/>
  <c r="R33" i="1"/>
  <c r="S33" i="1"/>
  <c r="O34" i="1"/>
  <c r="P34" i="1"/>
  <c r="R34" i="1"/>
  <c r="S34" i="1"/>
  <c r="O35" i="1"/>
  <c r="P35" i="1"/>
  <c r="R35" i="1"/>
  <c r="S35" i="1"/>
  <c r="O36" i="1"/>
  <c r="P36" i="1"/>
  <c r="R36" i="1"/>
  <c r="S36" i="1"/>
  <c r="O37" i="1"/>
  <c r="P37" i="1"/>
  <c r="R37" i="1"/>
  <c r="S37" i="1"/>
  <c r="M21" i="1"/>
  <c r="M22" i="1"/>
  <c r="M23" i="1"/>
  <c r="M24" i="1"/>
  <c r="M25" i="1"/>
  <c r="M26" i="1"/>
  <c r="M27" i="1"/>
  <c r="M28" i="1"/>
  <c r="M29" i="1"/>
  <c r="M30" i="1"/>
  <c r="M31" i="1"/>
  <c r="M32" i="1"/>
  <c r="M33" i="1"/>
  <c r="M34" i="1"/>
  <c r="M35" i="1"/>
  <c r="M36" i="1"/>
  <c r="M37" i="1"/>
  <c r="L22" i="1"/>
  <c r="L23" i="1"/>
  <c r="L24" i="1"/>
  <c r="L25" i="1"/>
  <c r="L26" i="1"/>
  <c r="L27" i="1"/>
  <c r="L28" i="1"/>
  <c r="L29" i="1"/>
  <c r="L30" i="1"/>
  <c r="L31" i="1"/>
  <c r="L32" i="1"/>
  <c r="L33" i="1"/>
  <c r="L34" i="1"/>
  <c r="L35" i="1"/>
  <c r="L36" i="1"/>
  <c r="L37" i="1"/>
  <c r="L21" i="1"/>
  <c r="R73" i="10"/>
  <c r="S73" i="10"/>
  <c r="V73" i="10"/>
  <c r="W73" i="10"/>
  <c r="X73" i="10"/>
  <c r="Y73" i="10"/>
  <c r="Z73" i="10"/>
  <c r="AA73" i="10"/>
  <c r="R74" i="10"/>
  <c r="S74" i="10"/>
  <c r="V74" i="10"/>
  <c r="W74" i="10"/>
  <c r="X74" i="10"/>
  <c r="Y74" i="10"/>
  <c r="Z74" i="10"/>
  <c r="AA74" i="10"/>
  <c r="S72" i="10"/>
  <c r="V72" i="10"/>
  <c r="W72" i="10"/>
  <c r="X72" i="10"/>
  <c r="Y72" i="10"/>
  <c r="Z72" i="10"/>
  <c r="AA72" i="10"/>
  <c r="R72" i="10"/>
  <c r="W51" i="10"/>
  <c r="X51" i="10"/>
  <c r="Y51" i="10"/>
  <c r="Z51" i="10"/>
  <c r="AA51" i="10"/>
  <c r="W52" i="10"/>
  <c r="X52" i="10"/>
  <c r="Y52" i="10"/>
  <c r="Z52" i="10"/>
  <c r="AA52" i="10"/>
  <c r="V52" i="10"/>
  <c r="V51" i="10"/>
  <c r="S51" i="10"/>
  <c r="S52" i="10"/>
  <c r="R52" i="10"/>
  <c r="R51" i="10"/>
  <c r="V22" i="10"/>
  <c r="W22" i="10"/>
  <c r="X22" i="10"/>
  <c r="Y22" i="10"/>
  <c r="Z22" i="10"/>
  <c r="AA22" i="10"/>
  <c r="AB22" i="10"/>
  <c r="V23" i="10"/>
  <c r="W23" i="10"/>
  <c r="X23" i="10"/>
  <c r="Y23" i="10"/>
  <c r="Z23" i="10"/>
  <c r="AA23" i="10"/>
  <c r="AB23" i="10"/>
  <c r="V24" i="10"/>
  <c r="W24" i="10"/>
  <c r="X24" i="10"/>
  <c r="Y24" i="10"/>
  <c r="Z24" i="10"/>
  <c r="AA24" i="10"/>
  <c r="AB24" i="10"/>
  <c r="V25" i="10"/>
  <c r="W25" i="10"/>
  <c r="X25" i="10"/>
  <c r="Y25" i="10"/>
  <c r="Z25" i="10"/>
  <c r="AA25" i="10"/>
  <c r="AB25" i="10"/>
  <c r="V26" i="10"/>
  <c r="W26" i="10"/>
  <c r="X26" i="10"/>
  <c r="Y26" i="10"/>
  <c r="Z26" i="10"/>
  <c r="AA26" i="10"/>
  <c r="AB26" i="10"/>
  <c r="V27" i="10"/>
  <c r="W27" i="10"/>
  <c r="X27" i="10"/>
  <c r="Y27" i="10"/>
  <c r="Z27" i="10"/>
  <c r="AA27" i="10"/>
  <c r="AB27" i="10"/>
  <c r="V28" i="10"/>
  <c r="W28" i="10"/>
  <c r="X28" i="10"/>
  <c r="Y28" i="10"/>
  <c r="Z28" i="10"/>
  <c r="AA28" i="10"/>
  <c r="AB28" i="10"/>
  <c r="V29" i="10"/>
  <c r="W29" i="10"/>
  <c r="X29" i="10"/>
  <c r="Y29" i="10"/>
  <c r="Z29" i="10"/>
  <c r="AA29" i="10"/>
  <c r="AB29" i="10"/>
  <c r="V30" i="10"/>
  <c r="W30" i="10"/>
  <c r="X30" i="10"/>
  <c r="Y30" i="10"/>
  <c r="Z30" i="10"/>
  <c r="AA30" i="10"/>
  <c r="AB30" i="10"/>
  <c r="V31" i="10"/>
  <c r="W31" i="10"/>
  <c r="X31" i="10"/>
  <c r="Y31" i="10"/>
  <c r="Z31" i="10"/>
  <c r="AA31" i="10"/>
  <c r="AB31" i="10"/>
  <c r="V32" i="10"/>
  <c r="W32" i="10"/>
  <c r="X32" i="10"/>
  <c r="Y32" i="10"/>
  <c r="Z32" i="10"/>
  <c r="AA32" i="10"/>
  <c r="AB32" i="10"/>
  <c r="V33" i="10"/>
  <c r="W33" i="10"/>
  <c r="X33" i="10"/>
  <c r="Y33" i="10"/>
  <c r="Z33" i="10"/>
  <c r="AA33" i="10"/>
  <c r="AB33" i="10"/>
  <c r="V34" i="10"/>
  <c r="W34" i="10"/>
  <c r="X34" i="10"/>
  <c r="Y34" i="10"/>
  <c r="Z34" i="10"/>
  <c r="AA34" i="10"/>
  <c r="AB34" i="10"/>
  <c r="V35" i="10"/>
  <c r="W35" i="10"/>
  <c r="X35" i="10"/>
  <c r="Y35" i="10"/>
  <c r="Z35" i="10"/>
  <c r="AA35" i="10"/>
  <c r="AB35" i="10"/>
  <c r="V36" i="10"/>
  <c r="W36" i="10"/>
  <c r="X36" i="10"/>
  <c r="Y36" i="10"/>
  <c r="Z36" i="10"/>
  <c r="AA36" i="10"/>
  <c r="AB36" i="10"/>
  <c r="V37" i="10"/>
  <c r="W37" i="10"/>
  <c r="X37" i="10"/>
  <c r="Y37" i="10"/>
  <c r="Z37" i="10"/>
  <c r="AA37" i="10"/>
  <c r="AB37" i="10"/>
  <c r="V38" i="10"/>
  <c r="W38" i="10"/>
  <c r="X38" i="10"/>
  <c r="Y38" i="10"/>
  <c r="Z38" i="10"/>
  <c r="AA38" i="10"/>
  <c r="AB38" i="10"/>
  <c r="V39" i="10"/>
  <c r="W39" i="10"/>
  <c r="X39" i="10"/>
  <c r="Y39" i="10"/>
  <c r="Z39" i="10"/>
  <c r="AA39" i="10"/>
  <c r="AB39" i="10"/>
  <c r="V40" i="10"/>
  <c r="W40" i="10"/>
  <c r="X40" i="10"/>
  <c r="Y40" i="10"/>
  <c r="Z40" i="10"/>
  <c r="AA40" i="10"/>
  <c r="AB40" i="10"/>
  <c r="V41" i="10"/>
  <c r="W41" i="10"/>
  <c r="X41" i="10"/>
  <c r="Y41" i="10"/>
  <c r="Z41" i="10"/>
  <c r="AA41" i="10"/>
  <c r="AB41" i="10"/>
  <c r="V42" i="10"/>
  <c r="W42" i="10"/>
  <c r="X42" i="10"/>
  <c r="Y42" i="10"/>
  <c r="Z42" i="10"/>
  <c r="AA42" i="10"/>
  <c r="AB42" i="10"/>
  <c r="W21" i="10"/>
  <c r="X21" i="10"/>
  <c r="Y21" i="10"/>
  <c r="Z21" i="10"/>
  <c r="AA21" i="10"/>
  <c r="AB21" i="10"/>
  <c r="V21" i="10"/>
  <c r="R21" i="10"/>
  <c r="S21" i="10"/>
  <c r="T21" i="10"/>
  <c r="S22" i="10"/>
  <c r="T22" i="10"/>
  <c r="S23" i="10"/>
  <c r="T23" i="10"/>
  <c r="S24" i="10"/>
  <c r="T24" i="10"/>
  <c r="S25" i="10"/>
  <c r="T25" i="10"/>
  <c r="S26" i="10"/>
  <c r="T26" i="10"/>
  <c r="S27" i="10"/>
  <c r="T27" i="10"/>
  <c r="S28" i="10"/>
  <c r="T28" i="10"/>
  <c r="S29" i="10"/>
  <c r="T29" i="10"/>
  <c r="S30" i="10"/>
  <c r="T30" i="10"/>
  <c r="S31" i="10"/>
  <c r="T31" i="10"/>
  <c r="S32" i="10"/>
  <c r="T32" i="10"/>
  <c r="S33" i="10"/>
  <c r="T33" i="10"/>
  <c r="S34" i="10"/>
  <c r="T34" i="10"/>
  <c r="S35" i="10"/>
  <c r="T35" i="10"/>
  <c r="S36" i="10"/>
  <c r="T36" i="10"/>
  <c r="S37" i="10"/>
  <c r="T37" i="10"/>
  <c r="S38" i="10"/>
  <c r="T38" i="10"/>
  <c r="S39" i="10"/>
  <c r="T39" i="10"/>
  <c r="S40" i="10"/>
  <c r="T40" i="10"/>
  <c r="S41" i="10"/>
  <c r="T41" i="10"/>
  <c r="S42" i="10"/>
  <c r="T42" i="10"/>
  <c r="R22" i="10"/>
  <c r="R23" i="10"/>
  <c r="R24" i="10"/>
  <c r="R25" i="10"/>
  <c r="R26" i="10"/>
  <c r="R27" i="10"/>
  <c r="R28" i="10"/>
  <c r="R29" i="10"/>
  <c r="R30" i="10"/>
  <c r="R31" i="10"/>
  <c r="R32" i="10"/>
  <c r="R33" i="10"/>
  <c r="R34" i="10"/>
  <c r="R35" i="10"/>
  <c r="R36" i="10"/>
  <c r="R37" i="10"/>
  <c r="R38" i="10"/>
  <c r="R39" i="10"/>
  <c r="R40" i="10"/>
  <c r="R41" i="10"/>
  <c r="R42" i="10"/>
  <c r="V64" i="3"/>
  <c r="W64" i="3"/>
  <c r="Y64" i="3"/>
  <c r="Z64" i="3"/>
  <c r="V65" i="3"/>
  <c r="W65" i="3"/>
  <c r="Y65" i="3"/>
  <c r="Z65" i="3"/>
  <c r="V66" i="3"/>
  <c r="W66" i="3"/>
  <c r="Y66" i="3"/>
  <c r="Z66" i="3"/>
  <c r="V67" i="3"/>
  <c r="W67" i="3"/>
  <c r="Y67" i="3"/>
  <c r="Z67" i="3"/>
  <c r="V68" i="3"/>
  <c r="W68" i="3"/>
  <c r="Y68" i="3"/>
  <c r="Z68" i="3"/>
  <c r="V69" i="3"/>
  <c r="W69" i="3"/>
  <c r="Y69" i="3"/>
  <c r="Z69" i="3"/>
  <c r="V70" i="3"/>
  <c r="W70" i="3"/>
  <c r="Y70" i="3"/>
  <c r="Z70" i="3"/>
  <c r="V71" i="3"/>
  <c r="W71" i="3"/>
  <c r="Y71" i="3"/>
  <c r="Z71" i="3"/>
  <c r="V72" i="3"/>
  <c r="W72" i="3"/>
  <c r="Y72" i="3"/>
  <c r="Z72" i="3"/>
  <c r="V73" i="3"/>
  <c r="W73" i="3"/>
  <c r="Y73" i="3"/>
  <c r="Z73" i="3"/>
  <c r="V74" i="3"/>
  <c r="W74" i="3"/>
  <c r="Y74" i="3"/>
  <c r="Z74" i="3"/>
  <c r="V75" i="3"/>
  <c r="W75" i="3"/>
  <c r="Y75" i="3"/>
  <c r="Z75" i="3"/>
  <c r="M21" i="3"/>
  <c r="O21" i="3"/>
  <c r="P21" i="3"/>
  <c r="M22" i="3"/>
  <c r="O22" i="3"/>
  <c r="P22" i="3"/>
  <c r="M23" i="3"/>
  <c r="O23" i="3"/>
  <c r="P23" i="3"/>
  <c r="M24" i="3"/>
  <c r="O24" i="3"/>
  <c r="P24" i="3"/>
  <c r="M25" i="3"/>
  <c r="O25" i="3"/>
  <c r="P25" i="3"/>
  <c r="M26" i="3"/>
  <c r="O26" i="3"/>
  <c r="P26" i="3"/>
  <c r="M27" i="3"/>
  <c r="O27" i="3"/>
  <c r="P27" i="3"/>
  <c r="M28" i="3"/>
  <c r="O28" i="3"/>
  <c r="P28" i="3"/>
  <c r="M29" i="3"/>
  <c r="O29" i="3"/>
  <c r="P29" i="3"/>
  <c r="M30" i="3"/>
  <c r="O30" i="3"/>
  <c r="P30" i="3"/>
  <c r="M31" i="3"/>
  <c r="O31" i="3"/>
  <c r="P31" i="3"/>
  <c r="M32" i="3"/>
  <c r="O32" i="3"/>
  <c r="P32" i="3"/>
  <c r="M33" i="3"/>
  <c r="O33" i="3"/>
  <c r="P33" i="3"/>
  <c r="M34" i="3"/>
  <c r="O34" i="3"/>
  <c r="P34" i="3"/>
  <c r="M35" i="3"/>
  <c r="O35" i="3"/>
  <c r="P35" i="3"/>
  <c r="M36" i="3"/>
  <c r="O36" i="3"/>
  <c r="P36" i="3"/>
  <c r="M37" i="3"/>
  <c r="O37" i="3"/>
  <c r="P37" i="3"/>
  <c r="M38" i="3"/>
  <c r="O38" i="3"/>
  <c r="P38" i="3"/>
  <c r="M39" i="3"/>
  <c r="O39" i="3"/>
  <c r="P39" i="3"/>
  <c r="M40" i="3"/>
  <c r="O40" i="3"/>
  <c r="P40" i="3"/>
  <c r="M41" i="3"/>
  <c r="O41" i="3"/>
  <c r="P41" i="3"/>
  <c r="M42" i="3"/>
  <c r="O42" i="3"/>
  <c r="P42" i="3"/>
  <c r="M43" i="3"/>
  <c r="O43" i="3"/>
  <c r="P43" i="3"/>
  <c r="R43" i="3"/>
  <c r="S43" i="3"/>
  <c r="T43" i="3"/>
  <c r="L22" i="3"/>
  <c r="L23" i="3"/>
  <c r="L24" i="3"/>
  <c r="L25" i="3"/>
  <c r="L26" i="3"/>
  <c r="L27" i="3"/>
  <c r="L28" i="3"/>
  <c r="L29" i="3"/>
  <c r="L30" i="3"/>
  <c r="L31" i="3"/>
  <c r="L32" i="3"/>
  <c r="L34" i="3"/>
  <c r="L35" i="3"/>
  <c r="L36" i="3"/>
  <c r="L37" i="3"/>
  <c r="L38" i="3"/>
  <c r="L39" i="3"/>
  <c r="L40" i="3"/>
  <c r="L41" i="3"/>
  <c r="L42" i="3"/>
  <c r="L43" i="3"/>
  <c r="L21" i="3"/>
  <c r="L45" i="3" l="1"/>
  <c r="O45" i="3"/>
  <c r="AF55" i="10"/>
  <c r="T58" i="10"/>
  <c r="AN55" i="10"/>
  <c r="AB58" i="10"/>
  <c r="AD49" i="1"/>
  <c r="T52" i="1"/>
  <c r="T88" i="3"/>
  <c r="M44" i="3"/>
  <c r="M45" i="3"/>
  <c r="P44" i="3"/>
  <c r="P45" i="3"/>
  <c r="T52" i="10"/>
  <c r="O44" i="3"/>
  <c r="L44" i="3"/>
  <c r="AC56" i="3"/>
  <c r="AD80" i="3"/>
  <c r="AD57" i="3"/>
  <c r="AB56" i="3"/>
  <c r="T29" i="1"/>
  <c r="AD46" i="1"/>
  <c r="V26" i="12"/>
  <c r="AD78" i="3"/>
  <c r="T45" i="1"/>
  <c r="AD79" i="3"/>
  <c r="S44" i="10"/>
  <c r="AD43" i="1"/>
  <c r="AN49" i="10"/>
  <c r="T46" i="1"/>
  <c r="T26" i="1"/>
  <c r="AD44" i="1"/>
  <c r="T25" i="1"/>
  <c r="P44" i="10"/>
  <c r="AB45" i="10" s="1"/>
  <c r="T47" i="1"/>
  <c r="AD45" i="1"/>
  <c r="T32" i="1"/>
  <c r="AA44" i="10"/>
  <c r="D44" i="10"/>
  <c r="Z44" i="10"/>
  <c r="T37" i="1"/>
  <c r="AD42" i="1"/>
  <c r="T22" i="1"/>
  <c r="T33" i="1"/>
  <c r="T27" i="1"/>
  <c r="H44" i="10"/>
  <c r="T45" i="10" s="1"/>
  <c r="T21" i="1"/>
  <c r="AB53" i="10"/>
  <c r="T30" i="1"/>
  <c r="S43" i="10"/>
  <c r="R44" i="10"/>
  <c r="AD47" i="1"/>
  <c r="AN51" i="10"/>
  <c r="T28" i="1"/>
  <c r="T23" i="1"/>
  <c r="V44" i="10"/>
  <c r="W44" i="10"/>
  <c r="X44" i="10"/>
  <c r="Y44" i="10"/>
  <c r="AF54" i="10"/>
  <c r="T54" i="10"/>
  <c r="AN54" i="10"/>
  <c r="AB54" i="10"/>
  <c r="AB52" i="10"/>
  <c r="T24" i="1"/>
  <c r="T35" i="1"/>
  <c r="T38" i="1"/>
  <c r="AN52" i="10"/>
  <c r="AF51" i="10"/>
  <c r="T36" i="1"/>
  <c r="AF49" i="10"/>
  <c r="T31" i="1"/>
  <c r="T34" i="1"/>
  <c r="AB51" i="10"/>
  <c r="T48" i="1"/>
  <c r="AD48" i="1"/>
  <c r="T51" i="10"/>
  <c r="AF52" i="10"/>
  <c r="P43" i="10"/>
  <c r="AB43" i="10" s="1"/>
  <c r="AD77" i="3"/>
  <c r="AN48" i="10"/>
  <c r="H43" i="10"/>
  <c r="T43" i="10" s="1"/>
  <c r="AN53" i="10"/>
  <c r="AF50" i="10"/>
  <c r="AF48" i="10"/>
  <c r="AN50" i="10"/>
  <c r="D43" i="10"/>
  <c r="T53" i="10"/>
  <c r="AF53" i="10"/>
  <c r="AF79" i="12"/>
  <c r="AV27" i="16"/>
  <c r="AV26" i="16"/>
  <c r="AV25" i="16"/>
  <c r="AV24" i="16"/>
  <c r="AV23" i="16"/>
  <c r="AV22" i="16"/>
  <c r="AV21" i="16"/>
  <c r="AV17" i="16"/>
  <c r="AV16" i="16"/>
  <c r="AV15" i="16"/>
  <c r="AV14" i="16"/>
  <c r="AV13" i="16"/>
  <c r="AV12" i="16"/>
  <c r="AV11" i="16"/>
  <c r="AV10" i="16"/>
  <c r="AQ27" i="16"/>
  <c r="AQ26" i="16"/>
  <c r="AQ25" i="16"/>
  <c r="AQ24" i="16"/>
  <c r="AQ23" i="16"/>
  <c r="AQ22" i="16"/>
  <c r="AQ21" i="16"/>
  <c r="AQ17" i="16"/>
  <c r="AQ16" i="16"/>
  <c r="AQ15" i="16"/>
  <c r="AQ14" i="16"/>
  <c r="AQ13" i="16"/>
  <c r="AQ12" i="16"/>
  <c r="AQ11" i="16"/>
  <c r="AQ10" i="16"/>
  <c r="AL27" i="16"/>
  <c r="AL26" i="16"/>
  <c r="AL25" i="16"/>
  <c r="AL24" i="16"/>
  <c r="AL23" i="16"/>
  <c r="AL22" i="16"/>
  <c r="AL21" i="16"/>
  <c r="AL17" i="16"/>
  <c r="AL16" i="16"/>
  <c r="AL15" i="16"/>
  <c r="AL14" i="16"/>
  <c r="AL13" i="16"/>
  <c r="AL12" i="16"/>
  <c r="AL11" i="16"/>
  <c r="AL10" i="16"/>
  <c r="AG27" i="16"/>
  <c r="AG26" i="16"/>
  <c r="AG25" i="16"/>
  <c r="AG24" i="16"/>
  <c r="AG23" i="16"/>
  <c r="AG22" i="16"/>
  <c r="AG21" i="16"/>
  <c r="AG17" i="16"/>
  <c r="AG16" i="16"/>
  <c r="AG15" i="16"/>
  <c r="AG14" i="16"/>
  <c r="AG13" i="16"/>
  <c r="AG12" i="16"/>
  <c r="AG11" i="16"/>
  <c r="AG10" i="16"/>
  <c r="AB27" i="16"/>
  <c r="AB26" i="16"/>
  <c r="AB25" i="16"/>
  <c r="AB24" i="16"/>
  <c r="AB23" i="16"/>
  <c r="AB22" i="16"/>
  <c r="AB21" i="16"/>
  <c r="AB17" i="16"/>
  <c r="AB16" i="16"/>
  <c r="AB15" i="16"/>
  <c r="AB14" i="16"/>
  <c r="AB13" i="16"/>
  <c r="AB12" i="16"/>
  <c r="AB11" i="16"/>
  <c r="AB10" i="16"/>
  <c r="AB14" i="14"/>
  <c r="AB15" i="14"/>
  <c r="AB16" i="14"/>
  <c r="AB18" i="14"/>
  <c r="AB20" i="14"/>
  <c r="AB21" i="14"/>
  <c r="T59" i="3" l="1"/>
  <c r="AD56" i="3"/>
  <c r="T44" i="10"/>
  <c r="AB44" i="10"/>
  <c r="AQ29" i="14"/>
  <c r="AB28" i="14"/>
  <c r="AQ28" i="14"/>
  <c r="AQ31" i="14"/>
  <c r="AQ30" i="14"/>
  <c r="AB19" i="14"/>
  <c r="AB17" i="14"/>
  <c r="AB45" i="14"/>
  <c r="AQ45" i="14"/>
  <c r="AB43" i="14"/>
  <c r="AQ43" i="14"/>
  <c r="AB47" i="14"/>
  <c r="AQ47" i="14"/>
  <c r="AB51" i="14"/>
  <c r="AQ51" i="14"/>
  <c r="AQ44" i="14"/>
  <c r="AB44" i="14"/>
  <c r="AQ41" i="14"/>
  <c r="AB41" i="14"/>
  <c r="AB50" i="14"/>
  <c r="AQ50" i="14"/>
  <c r="AB48" i="14"/>
  <c r="AQ48" i="14"/>
  <c r="AB13" i="14"/>
  <c r="AQ49" i="14"/>
  <c r="AB49" i="14"/>
  <c r="AB46" i="14"/>
  <c r="AQ46" i="14"/>
  <c r="AB42" i="14"/>
  <c r="AQ42" i="14"/>
  <c r="AQ52" i="14"/>
  <c r="AB52" i="14"/>
  <c r="AB20" i="12"/>
  <c r="AB21" i="12"/>
  <c r="AQ28" i="12"/>
  <c r="AQ29" i="12"/>
  <c r="AB15" i="12" l="1"/>
  <c r="AB17" i="12"/>
  <c r="AB14" i="12"/>
  <c r="AQ31" i="12"/>
  <c r="AQ30" i="12"/>
  <c r="AB13" i="12"/>
  <c r="AB18" i="12"/>
  <c r="AQ52" i="12"/>
  <c r="AQ51" i="12"/>
  <c r="AQ50" i="12"/>
  <c r="AB19" i="12"/>
  <c r="AQ49" i="12"/>
  <c r="AQ48" i="12"/>
  <c r="AB16" i="12"/>
  <c r="AQ47" i="12"/>
  <c r="AQ46" i="12"/>
  <c r="AQ45" i="12"/>
  <c r="AQ44" i="12"/>
  <c r="AQ43" i="12"/>
  <c r="AQ42" i="12"/>
  <c r="AB41" i="12"/>
  <c r="AQ41" i="12"/>
  <c r="AB28" i="12"/>
  <c r="P67" i="5"/>
  <c r="H67" i="5"/>
  <c r="P66" i="5"/>
  <c r="AB70" i="5" s="1"/>
  <c r="H66" i="5"/>
  <c r="T70" i="5" s="1"/>
  <c r="P65" i="5"/>
  <c r="AB69" i="5" s="1"/>
  <c r="H65" i="5"/>
  <c r="T69" i="5" s="1"/>
  <c r="P64" i="5"/>
  <c r="AB68" i="5" s="1"/>
  <c r="H64" i="5"/>
  <c r="T68" i="5" s="1"/>
  <c r="P63" i="5"/>
  <c r="P62" i="5"/>
  <c r="H63" i="5"/>
  <c r="H62" i="5"/>
  <c r="D72" i="10"/>
  <c r="D73" i="10"/>
  <c r="D74" i="10"/>
  <c r="D75" i="10"/>
  <c r="D76" i="10"/>
  <c r="D77" i="10"/>
  <c r="D78" i="10"/>
  <c r="D79" i="10"/>
  <c r="D80" i="10"/>
  <c r="D63" i="10"/>
  <c r="D64" i="10"/>
  <c r="D65" i="10"/>
  <c r="D66" i="10"/>
  <c r="D68" i="10"/>
  <c r="D69" i="10"/>
  <c r="D70" i="10"/>
  <c r="D71" i="10"/>
  <c r="AF61" i="10"/>
  <c r="P48" i="5"/>
  <c r="P47" i="5"/>
  <c r="P46" i="5"/>
  <c r="P45" i="5"/>
  <c r="P44" i="5"/>
  <c r="P43" i="5"/>
  <c r="P42" i="5"/>
  <c r="P41" i="5"/>
  <c r="P40" i="5"/>
  <c r="P39" i="5"/>
  <c r="P38" i="5"/>
  <c r="P37" i="5"/>
  <c r="P36" i="5"/>
  <c r="P35" i="5"/>
  <c r="P34" i="5"/>
  <c r="P33" i="5"/>
  <c r="P32" i="5"/>
  <c r="P31" i="5"/>
  <c r="P30" i="5"/>
  <c r="P29" i="5"/>
  <c r="P28" i="5"/>
  <c r="P27" i="5"/>
  <c r="P26" i="5"/>
  <c r="P25" i="5"/>
  <c r="P24" i="5"/>
  <c r="P23" i="5"/>
  <c r="P22" i="5"/>
  <c r="P21" i="5"/>
  <c r="P20" i="5"/>
  <c r="P19" i="5"/>
  <c r="D62" i="5"/>
  <c r="H41" i="3"/>
  <c r="J41" i="3" s="1"/>
  <c r="H48" i="5"/>
  <c r="H47" i="5"/>
  <c r="H46" i="5"/>
  <c r="H45" i="5"/>
  <c r="H40" i="3"/>
  <c r="J40" i="3" s="1"/>
  <c r="H39" i="3"/>
  <c r="J39" i="3" s="1"/>
  <c r="H38" i="3"/>
  <c r="J38" i="3" s="1"/>
  <c r="H37" i="3"/>
  <c r="J37" i="3" s="1"/>
  <c r="H36" i="3"/>
  <c r="J36" i="3" s="1"/>
  <c r="H35" i="3"/>
  <c r="J35" i="3" s="1"/>
  <c r="H34" i="3"/>
  <c r="J34" i="3" s="1"/>
  <c r="H33" i="3"/>
  <c r="J33" i="3" s="1"/>
  <c r="H32" i="3"/>
  <c r="J32" i="3" s="1"/>
  <c r="H31" i="3"/>
  <c r="J31" i="3" s="1"/>
  <c r="H30" i="3"/>
  <c r="J30" i="3" s="1"/>
  <c r="H29" i="3"/>
  <c r="J29" i="3" s="1"/>
  <c r="H28" i="3"/>
  <c r="J28" i="3" s="1"/>
  <c r="H27" i="3"/>
  <c r="J27" i="3" s="1"/>
  <c r="H26" i="3"/>
  <c r="J26" i="3" s="1"/>
  <c r="H25" i="3"/>
  <c r="J25" i="3" s="1"/>
  <c r="H24" i="3"/>
  <c r="J24" i="3" s="1"/>
  <c r="H22" i="3"/>
  <c r="J22" i="3" s="1"/>
  <c r="H21" i="3"/>
  <c r="J21" i="3" s="1"/>
  <c r="H20" i="3"/>
  <c r="J20" i="3" s="1"/>
  <c r="D62" i="10"/>
  <c r="D60" i="10"/>
  <c r="H19" i="5"/>
  <c r="H20" i="5"/>
  <c r="H21" i="5"/>
  <c r="H22" i="5"/>
  <c r="H23" i="5"/>
  <c r="H24" i="5"/>
  <c r="D19" i="5"/>
  <c r="D20" i="5"/>
  <c r="D21" i="5"/>
  <c r="D22" i="5"/>
  <c r="D23" i="5"/>
  <c r="D24" i="5"/>
  <c r="D25" i="5"/>
  <c r="H25" i="5"/>
  <c r="H44" i="5"/>
  <c r="H43" i="5"/>
  <c r="H42" i="5"/>
  <c r="H41" i="5"/>
  <c r="H40" i="5"/>
  <c r="H39" i="5"/>
  <c r="H38" i="5"/>
  <c r="H37" i="5"/>
  <c r="H36" i="5"/>
  <c r="H35" i="5"/>
  <c r="H34" i="5"/>
  <c r="H33" i="5"/>
  <c r="H32" i="5"/>
  <c r="H31" i="5"/>
  <c r="H30" i="5"/>
  <c r="H29" i="5"/>
  <c r="H28" i="5"/>
  <c r="H27" i="5"/>
  <c r="H26" i="5"/>
  <c r="D26" i="5"/>
  <c r="D27" i="5"/>
  <c r="D28" i="5"/>
  <c r="D29" i="5"/>
  <c r="D30" i="5"/>
  <c r="D31" i="5"/>
  <c r="D32" i="5"/>
  <c r="D33" i="5"/>
  <c r="D34" i="5"/>
  <c r="D35" i="5"/>
  <c r="D36" i="5"/>
  <c r="D37" i="5"/>
  <c r="D38" i="5"/>
  <c r="D39" i="5"/>
  <c r="D40" i="5"/>
  <c r="D41" i="5"/>
  <c r="D42" i="5"/>
  <c r="D43" i="5"/>
  <c r="D44" i="5"/>
  <c r="D45" i="5"/>
  <c r="D46" i="5"/>
  <c r="D47" i="5"/>
  <c r="D48" i="5"/>
  <c r="D67" i="10"/>
  <c r="R80" i="3" l="1"/>
  <c r="R86" i="3"/>
  <c r="R79" i="3"/>
  <c r="R78" i="3"/>
  <c r="R77" i="3"/>
  <c r="S85" i="3"/>
  <c r="R84" i="3"/>
  <c r="S84" i="3"/>
  <c r="R85" i="3"/>
  <c r="S83" i="3"/>
  <c r="R82" i="3"/>
  <c r="S80" i="3"/>
  <c r="R83" i="3"/>
  <c r="S82" i="3"/>
  <c r="S81" i="3"/>
  <c r="S79" i="3"/>
  <c r="S78" i="3"/>
  <c r="S77" i="3"/>
  <c r="R81" i="3"/>
  <c r="S86" i="3"/>
  <c r="AC76" i="3"/>
  <c r="S87" i="3"/>
  <c r="AB76" i="3"/>
  <c r="R87" i="3"/>
  <c r="R49" i="3"/>
  <c r="S49" i="3"/>
  <c r="AF68" i="5"/>
  <c r="T71" i="5"/>
  <c r="AN68" i="5"/>
  <c r="AB71" i="5"/>
  <c r="R56" i="3"/>
  <c r="R76" i="3"/>
  <c r="S56" i="3"/>
  <c r="S76" i="3"/>
  <c r="R57" i="3"/>
  <c r="S57" i="3"/>
  <c r="T20" i="5"/>
  <c r="T25" i="5"/>
  <c r="T21" i="5"/>
  <c r="T45" i="5"/>
  <c r="T26" i="5"/>
  <c r="T31" i="5"/>
  <c r="AB32" i="5"/>
  <c r="T39" i="5"/>
  <c r="T22" i="5"/>
  <c r="AB24" i="5"/>
  <c r="AB40" i="5"/>
  <c r="AN64" i="5"/>
  <c r="AB66" i="5"/>
  <c r="AN66" i="5"/>
  <c r="AN63" i="5"/>
  <c r="AF65" i="5"/>
  <c r="AF63" i="5"/>
  <c r="AN65" i="5"/>
  <c r="T67" i="5"/>
  <c r="AF67" i="5"/>
  <c r="AB67" i="5"/>
  <c r="AN67" i="5"/>
  <c r="T38" i="5"/>
  <c r="AB23" i="5"/>
  <c r="AB39" i="5"/>
  <c r="AF64" i="5"/>
  <c r="AF66" i="5"/>
  <c r="AN62" i="10"/>
  <c r="AN61" i="10"/>
  <c r="AB73" i="10"/>
  <c r="AF62" i="10"/>
  <c r="T72" i="10"/>
  <c r="AB72" i="10"/>
  <c r="T73" i="10"/>
  <c r="W53" i="3"/>
  <c r="Z51" i="3"/>
  <c r="V52" i="3"/>
  <c r="T29" i="3"/>
  <c r="Z54" i="3"/>
  <c r="Y53" i="3"/>
  <c r="T26" i="3"/>
  <c r="Z52" i="3"/>
  <c r="Y52" i="3"/>
  <c r="W52" i="3"/>
  <c r="W51" i="3"/>
  <c r="Y51" i="3"/>
  <c r="V51" i="3"/>
  <c r="V54" i="3"/>
  <c r="Y54" i="3"/>
  <c r="V53" i="3"/>
  <c r="R30" i="3"/>
  <c r="R38" i="3"/>
  <c r="W54" i="3"/>
  <c r="Z53" i="3"/>
  <c r="T40" i="5"/>
  <c r="AB26" i="5"/>
  <c r="T42" i="5"/>
  <c r="T46" i="5"/>
  <c r="AB27" i="5"/>
  <c r="AB43" i="5"/>
  <c r="T27" i="5"/>
  <c r="T43" i="5"/>
  <c r="T47" i="5"/>
  <c r="AB28" i="5"/>
  <c r="AB44" i="5"/>
  <c r="T28" i="5"/>
  <c r="T44" i="5"/>
  <c r="T49" i="5"/>
  <c r="T48" i="5"/>
  <c r="AB29" i="5"/>
  <c r="AB45" i="5"/>
  <c r="T29" i="5"/>
  <c r="AB30" i="5"/>
  <c r="AB46" i="5"/>
  <c r="T30" i="5"/>
  <c r="AB31" i="5"/>
  <c r="AB47" i="5"/>
  <c r="T32" i="5"/>
  <c r="T34" i="5"/>
  <c r="AB36" i="5"/>
  <c r="AB21" i="5"/>
  <c r="T37" i="5"/>
  <c r="T24" i="5"/>
  <c r="AB22" i="5"/>
  <c r="AB38" i="5"/>
  <c r="AB25" i="5"/>
  <c r="T41" i="5"/>
  <c r="AB42" i="5"/>
  <c r="AB49" i="5"/>
  <c r="AB48" i="5"/>
  <c r="AB33" i="5"/>
  <c r="T33" i="5"/>
  <c r="AB34" i="5"/>
  <c r="AB35" i="5"/>
  <c r="T35" i="5"/>
  <c r="AB20" i="5"/>
  <c r="T36" i="5"/>
  <c r="AB37" i="5"/>
  <c r="T23" i="5"/>
  <c r="T66" i="5"/>
  <c r="AB41" i="5"/>
  <c r="T74" i="10"/>
  <c r="AB74" i="10"/>
  <c r="R22" i="3"/>
  <c r="R27" i="3"/>
  <c r="R35" i="3"/>
  <c r="T33" i="3"/>
  <c r="T25" i="3"/>
  <c r="T38" i="3"/>
  <c r="S26" i="3"/>
  <c r="S34" i="3"/>
  <c r="T32" i="3"/>
  <c r="T27" i="3"/>
  <c r="T22" i="3"/>
  <c r="T37" i="3"/>
  <c r="S25" i="3"/>
  <c r="S33" i="3"/>
  <c r="T21" i="3"/>
  <c r="R26" i="3"/>
  <c r="R34" i="3"/>
  <c r="T40" i="3"/>
  <c r="S27" i="3"/>
  <c r="S35" i="3"/>
  <c r="T30" i="3"/>
  <c r="S21" i="3"/>
  <c r="S29" i="3"/>
  <c r="S37" i="3"/>
  <c r="R39" i="3"/>
  <c r="S23" i="3"/>
  <c r="S31" i="3"/>
  <c r="T24" i="3"/>
  <c r="T23" i="3"/>
  <c r="T39" i="3"/>
  <c r="R25" i="3"/>
  <c r="R33" i="3"/>
  <c r="AC72" i="3"/>
  <c r="AC71" i="3"/>
  <c r="AC70" i="3"/>
  <c r="R41" i="3"/>
  <c r="R42" i="3"/>
  <c r="AB64" i="3"/>
  <c r="AC69" i="3"/>
  <c r="S41" i="3"/>
  <c r="S42" i="3"/>
  <c r="AB69" i="3"/>
  <c r="AC68" i="3"/>
  <c r="AC75" i="3"/>
  <c r="T34" i="3"/>
  <c r="T41" i="3"/>
  <c r="T42" i="3"/>
  <c r="AB68" i="3"/>
  <c r="AC67" i="3"/>
  <c r="AB75" i="3"/>
  <c r="S39" i="3"/>
  <c r="T35" i="3"/>
  <c r="R28" i="3"/>
  <c r="R36" i="3"/>
  <c r="AB67" i="3"/>
  <c r="AC66" i="3"/>
  <c r="T36" i="3"/>
  <c r="S28" i="3"/>
  <c r="S36" i="3"/>
  <c r="AB66" i="3"/>
  <c r="AC65" i="3"/>
  <c r="T31" i="3"/>
  <c r="R21" i="3"/>
  <c r="R29" i="3"/>
  <c r="R37" i="3"/>
  <c r="AB65" i="3"/>
  <c r="AC64" i="3"/>
  <c r="AB70" i="3"/>
  <c r="AC74" i="3"/>
  <c r="AB71" i="3"/>
  <c r="AB74" i="3"/>
  <c r="T28" i="3"/>
  <c r="S22" i="3"/>
  <c r="S30" i="3"/>
  <c r="S38" i="3"/>
  <c r="AB72" i="3"/>
  <c r="R23" i="3"/>
  <c r="R31" i="3"/>
  <c r="AB73" i="3"/>
  <c r="R40" i="3"/>
  <c r="R24" i="3"/>
  <c r="R32" i="3"/>
  <c r="S40" i="3"/>
  <c r="S24" i="3"/>
  <c r="S32" i="3"/>
  <c r="AC73" i="3"/>
  <c r="V13" i="12"/>
  <c r="S55" i="3" l="1"/>
  <c r="S45" i="3"/>
  <c r="R55" i="3"/>
  <c r="R45" i="3"/>
  <c r="T86" i="3"/>
  <c r="T77" i="3"/>
  <c r="T81" i="3"/>
  <c r="T84" i="3"/>
  <c r="T80" i="3"/>
  <c r="T79" i="3"/>
  <c r="T85" i="3"/>
  <c r="T78" i="3"/>
  <c r="T82" i="3"/>
  <c r="T83" i="3"/>
  <c r="AB55" i="3"/>
  <c r="R58" i="3"/>
  <c r="AC55" i="3"/>
  <c r="S58" i="3"/>
  <c r="AD76" i="3"/>
  <c r="T87" i="3"/>
  <c r="T49" i="3"/>
  <c r="T56" i="3"/>
  <c r="T76" i="3"/>
  <c r="T57" i="3"/>
  <c r="AC51" i="3"/>
  <c r="AC52" i="3"/>
  <c r="AC54" i="3"/>
  <c r="AB51" i="3"/>
  <c r="AC53" i="3"/>
  <c r="AB54" i="3"/>
  <c r="AB52" i="3"/>
  <c r="AB53" i="3"/>
  <c r="AD74" i="3"/>
  <c r="AD71" i="3"/>
  <c r="AD65" i="3"/>
  <c r="AD73" i="3"/>
  <c r="AD69" i="3"/>
  <c r="AD75" i="3"/>
  <c r="AD64" i="3"/>
  <c r="AD72" i="3"/>
  <c r="AD68" i="3"/>
  <c r="AD67" i="3"/>
  <c r="AD66" i="3"/>
  <c r="AD70" i="3"/>
  <c r="S44" i="3" l="1"/>
  <c r="R44" i="3"/>
  <c r="T55" i="3"/>
  <c r="T45" i="3"/>
  <c r="AD55" i="3"/>
  <c r="T58" i="3"/>
  <c r="AD54" i="3"/>
  <c r="AD52" i="3"/>
  <c r="AD51" i="3"/>
  <c r="AD53" i="3"/>
  <c r="T44" i="3" l="1"/>
</calcChain>
</file>

<file path=xl/sharedStrings.xml><?xml version="1.0" encoding="utf-8"?>
<sst xmlns="http://schemas.openxmlformats.org/spreadsheetml/2006/main" count="3666" uniqueCount="159">
  <si>
    <t xml:space="preserve"> </t>
  </si>
  <si>
    <t>Total</t>
  </si>
  <si>
    <t>RMBS</t>
  </si>
  <si>
    <t>CMO</t>
  </si>
  <si>
    <t>MBS</t>
  </si>
  <si>
    <t>Description</t>
  </si>
  <si>
    <t>A, Q</t>
  </si>
  <si>
    <t>Contact</t>
  </si>
  <si>
    <t>All data are subject to revision.</t>
  </si>
  <si>
    <t>Sources:</t>
  </si>
  <si>
    <t>Federal Agencies (FHLMC, FNMA, GNMA, NCUA, and FDIC), Bloomberg, Dealogic, Thomson Reuters</t>
  </si>
  <si>
    <t>Agency</t>
  </si>
  <si>
    <t>Non-Agency</t>
  </si>
  <si>
    <t>Agency CMO</t>
  </si>
  <si>
    <t>CMBS</t>
  </si>
  <si>
    <t>GSEs, Bloomberg, Eikon, Dealogic, Fitch Ratings, Moodys, S&amp;P, Thomson Reuters, SIFMA</t>
  </si>
  <si>
    <t>Jumbo Prime</t>
  </si>
  <si>
    <t>Resecuritization</t>
  </si>
  <si>
    <t>Scratch &amp; Dent</t>
  </si>
  <si>
    <t>Single Asset/Single Buyer</t>
  </si>
  <si>
    <t>Conduit/Fusion</t>
  </si>
  <si>
    <t>Year</t>
  </si>
  <si>
    <t>Real Estate Securities (CMBS and RMBS) Outstanding</t>
  </si>
  <si>
    <t>U.S. Non-Agency Commercial and Residential</t>
  </si>
  <si>
    <t>US Non-Agency CMBS &amp; RMBS Outstanding</t>
  </si>
  <si>
    <t>Thomson Reuters Eikon, Bloomberg, prospectus filings, Fitch Ratings, Moody's, S&amp;P, SIFMA</t>
  </si>
  <si>
    <t>Other</t>
  </si>
  <si>
    <t>FHLMC</t>
  </si>
  <si>
    <t>As of 2014 Q3, Option ARMs have been included in Alt-A. Outstandings have been changed to reflect the addition.</t>
  </si>
  <si>
    <t>Federal Reserve Differences</t>
  </si>
  <si>
    <t>US Agency MBS Issuance and Outstanding</t>
  </si>
  <si>
    <t>Issuance</t>
  </si>
  <si>
    <t>Agency securities include both multi- and single-family. Freddie Mac began issue in 1971, Fannie in 1981. Fannie Mae CMOs include strip issuance.</t>
  </si>
  <si>
    <t>Federal Reserve archives, HUD, FHFA, Fannie Mae, Freddie Mac, Ginnie Mae; data compiled by SIFMA</t>
  </si>
  <si>
    <t>Non-agency MBS includes both CMBS and RMBS. Resecuritizations and Re-remics are included and underlying collateral may overlap.</t>
  </si>
  <si>
    <t>All NIM deals are included under MBS - Resecuritization.</t>
  </si>
  <si>
    <t>CMBS resecuritizations and ReREMICs are included in issuance totals.</t>
  </si>
  <si>
    <t>Totals may not be exact matches to Federal Reserve totals due to consolidation of trust data and classification of certain securities; FNMA data reported prior to 2010 to the Fed differ to a greater extent than the other agencies. MBS values reported in the Federal Reserve may differ slightly from values reported by FHFA.</t>
  </si>
  <si>
    <t>Real Estate Securities (CMBS and RMBS) Issuance</t>
  </si>
  <si>
    <t>US Non-Agency CMBS &amp; RMBS Issuance</t>
  </si>
  <si>
    <t>Beginning in 2Q'16, all non-agency home equity securitizations have been consolidated in RMBS; a new non-agency CMBS and RMBS addendum tab has been added for clarity.</t>
  </si>
  <si>
    <t>A, Q, M</t>
  </si>
  <si>
    <t>Mortgage-Related Securities</t>
  </si>
  <si>
    <t>Risk Transfer</t>
  </si>
  <si>
    <t>Single Family Rental</t>
  </si>
  <si>
    <t>Agency (FHLMC, FNMA, GNMA)</t>
  </si>
  <si>
    <t>Agency issuance includes both agency &amp; residential and multifamily securitizations from Fannie Mae, Freddie Mac, or Ginnie Mae excluding risk transfer deals. ALL OTHER GOVERNMENT AGENCY OR GSE SECURITIZATIONS/GURANTEES AND GSE RISK TRANSFER DEALS ARE PART OF NON-AGENCY ABS OR MBS.</t>
  </si>
  <si>
    <t>Single Asset/Single Borrower</t>
  </si>
  <si>
    <t>Beginning in 4Q'15, 1-4 family MBS outstanding are single family mortgage-related securities outstandings of consolidated trusts plus unconsolidated other mortgage-related securities. Multifamily outstandings are from consolidated trusts as well as unconsolidated K certificates and other unconsolidated securitization products. Totals may not add up due to rounding.</t>
  </si>
  <si>
    <t>Beginning in 4Q'15, Freddie Mac 1-4 family and multifamily outstanding breakdowns have been changed to reflect changes in 10K and 10Q filings.</t>
  </si>
  <si>
    <t>Beginning in June 2017, multifamily credit risk transfer has now been broken out in CMBS.</t>
  </si>
  <si>
    <t>Nonprime/Subprime</t>
  </si>
  <si>
    <t>As of April 2018, Alt-A, Subprime, and new nonprime deals are consolidated under a new Nonprime/Subprime category. Figures have been restated to reflect this change. Outstanding figures will also reflect this change for 2018 Q1.</t>
  </si>
  <si>
    <t>SIFMA is the leading trade association for broker-dealers, investment banks and asset managers operating in the U.S. and global capital markets. On behalf of our industry’s nearly 1 million employees, we advocate on legislation, regulation and business policy, affecting retail and institutional investors, equity and fixed income markets and related products and services. We serve as an industry coordinating body to promote fair and orderly markets, informed regulatory compliance, and efficient market operations and resiliency. We also provide a forum for industry policy and professional development. SIFMA, with offices in New York and Washington, D.C., is the U.S. regional member of the Global Financial Markets Association (GFMA). For more information, visit http://www.sifma.org.</t>
  </si>
  <si>
    <t>The report is subject to the Terms of US applicable to SIFMA's website, available here: 
http://www.sifma.org/legal/</t>
  </si>
  <si>
    <t>research@sifma.org</t>
  </si>
  <si>
    <t>MBS Outstanding</t>
  </si>
  <si>
    <t>US MBS Issuance</t>
  </si>
  <si>
    <t>US MBS Outstanding</t>
  </si>
  <si>
    <t>As of June 2015, all non-agency CMBS and RMBS issuance data has been supplemented with data from Bloomberg beginning in 2008. Revisions to issuance data will be made quarterly. Sources for CMBS and RMBS issuance are now Dealogic, Thomson Reuters, and Bloomberg.</t>
  </si>
  <si>
    <t>Date</t>
  </si>
  <si>
    <t>Agency Specified Pool</t>
  </si>
  <si>
    <t>Agency TBA</t>
  </si>
  <si>
    <t>TOTAL</t>
  </si>
  <si>
    <t>Non-Agency CMBS (IO/PO)</t>
  </si>
  <si>
    <t>Non-Agency CMBS (P&amp;I)</t>
  </si>
  <si>
    <t>CMO (IO/PO)</t>
  </si>
  <si>
    <t>CMO (P&amp;I)</t>
  </si>
  <si>
    <t xml:space="preserve"> IG </t>
  </si>
  <si>
    <t xml:space="preserve"> HY </t>
  </si>
  <si>
    <t>Security:</t>
  </si>
  <si>
    <t>Series:</t>
  </si>
  <si>
    <t>Trading Volume</t>
  </si>
  <si>
    <t>Units:</t>
  </si>
  <si>
    <t>$ Millions</t>
  </si>
  <si>
    <t>Customer - Buy</t>
  </si>
  <si>
    <t>Customer - Sell</t>
  </si>
  <si>
    <t>Customer - Interdealer</t>
  </si>
  <si>
    <t>Trade - Agency</t>
  </si>
  <si>
    <t>Trade - Principal</t>
  </si>
  <si>
    <t>SBA</t>
  </si>
  <si>
    <t>TBA</t>
  </si>
  <si>
    <t>US Mortgage Backed Securities</t>
  </si>
  <si>
    <t>FNMA</t>
  </si>
  <si>
    <t>GNMA</t>
  </si>
  <si>
    <t>Fannie Freddie UMBS</t>
  </si>
  <si>
    <t>GNMA I</t>
  </si>
  <si>
    <t>GNMA II</t>
  </si>
  <si>
    <t>#</t>
  </si>
  <si>
    <t>US MBS Securities: Issuance, Trading Volume, Outstanding</t>
  </si>
  <si>
    <t>Last Updated:</t>
  </si>
  <si>
    <t>Tab</t>
  </si>
  <si>
    <t>FINRA Trace Fact Book Volumes, Average Daily Par Amount Traded</t>
  </si>
  <si>
    <t>FINRA Trace Fact Book Volumes, Average Daily Number of Trades</t>
  </si>
  <si>
    <t>Source:</t>
  </si>
  <si>
    <t>Note:</t>
  </si>
  <si>
    <t>$ Billions</t>
  </si>
  <si>
    <t>SIFMA Research</t>
  </si>
  <si>
    <t>A, Q, M, D</t>
  </si>
  <si>
    <t>Frequency</t>
  </si>
  <si>
    <t>Groups with &lt;5 trades are not counted in aggregates as data are not displayed. ADV = Average daily volume</t>
  </si>
  <si>
    <t>Bloomberg, Dealogic, Thomson Reuters</t>
  </si>
  <si>
    <t>1Q19</t>
  </si>
  <si>
    <t>2Q19</t>
  </si>
  <si>
    <t>3Q19</t>
  </si>
  <si>
    <t>4Q19</t>
  </si>
  <si>
    <t>1Q20</t>
  </si>
  <si>
    <t>2Q20</t>
  </si>
  <si>
    <t>3Q20</t>
  </si>
  <si>
    <t>4Q20</t>
  </si>
  <si>
    <t>Y/Y Change</t>
  </si>
  <si>
    <t>n/a</t>
  </si>
  <si>
    <t>Outstandings</t>
  </si>
  <si>
    <r>
      <t>of which 144A</t>
    </r>
    <r>
      <rPr>
        <b/>
        <vertAlign val="superscript"/>
        <sz val="9"/>
        <rFont val="Arial"/>
        <family val="2"/>
      </rPr>
      <t>1</t>
    </r>
  </si>
  <si>
    <t xml:space="preserve"> FINRA Trace, NY Fed</t>
  </si>
  <si>
    <t xml:space="preserve"> Monthly averages are derived from daily TRACE reporting and will be an undercount to the averages reported quarterly from the TRACE Fact Book due to differences in cutoff times, &lt;5 trades, and difference in reporting values (with or w/o factors applied); see FINRA's Trace's Structured Product Reports FAQ for more detail.</t>
  </si>
  <si>
    <t xml:space="preserve"> &lt;5 trades, and difference in reporting values (with or w/o  factors applied); see FINRA's Trace's Structured Product Reports FAQ for more detail.</t>
  </si>
  <si>
    <t>If using this data in a published report, please cite SIFMA as the source</t>
  </si>
  <si>
    <t>The content in this workbook is for informational purposes only, not for investment recommendations. As the information is aggregated from multiple third-party sources, SIFMA makes no representations to the accuracy or completeness of the information. All data subject to revision, with no obligation to do so or notify users of any changes.</t>
  </si>
  <si>
    <t xml:space="preserve">This workbook is subject to the Terms of Use applicable to SIFMA’s website, available at http://www.sifma.org/legal. Copyright © 2021 </t>
  </si>
  <si>
    <t>Start Period</t>
  </si>
  <si>
    <t>Last Period</t>
  </si>
  <si>
    <t>M/M or Q/Q Change</t>
  </si>
  <si>
    <t>D/D, M/M or Q/Q Change</t>
  </si>
  <si>
    <t>Q/Q Change</t>
  </si>
  <si>
    <t>of which 144A</t>
  </si>
  <si>
    <t xml:space="preserve"> Q/Q Change</t>
  </si>
  <si>
    <t>As of Sept. 2016, Risk transfer (agency and non-agency) and single family rental securities have been moved from ABS to MBS - RMBS for issuance. Outstanding values will reflect this change in the 2016 Q3 reporting.</t>
  </si>
  <si>
    <t>US MBS Daily Trading Volume - Average Daily Volume</t>
  </si>
  <si>
    <t>US MBS Daily Trading Volume - Average Daily Number of Trades</t>
  </si>
  <si>
    <t>FINRA Trace Agency ADV Number of Trades</t>
  </si>
  <si>
    <t>FINRA Trace Non-Agency ADV Number of Trades</t>
  </si>
  <si>
    <t>FINRA Trace</t>
  </si>
  <si>
    <t>1Q21</t>
  </si>
  <si>
    <t>FINRA Trace Agency ADV Dollar Amount</t>
  </si>
  <si>
    <t>FINRA Trace Non-Agency ADV Dollar Amount</t>
  </si>
  <si>
    <t>YTD 2021</t>
  </si>
  <si>
    <t>The latest monthly issuance numbers are an early estimate with a final estimate reached when the quarter ends</t>
  </si>
  <si>
    <t>2Q21</t>
  </si>
  <si>
    <t>3Q21</t>
  </si>
  <si>
    <t>Agency CMBS (IO/PO)</t>
  </si>
  <si>
    <t>Agency CMBS (P&amp;I)</t>
  </si>
  <si>
    <t>4Q21</t>
  </si>
  <si>
    <t>YTD 2022</t>
  </si>
  <si>
    <t>4Q 2021</t>
  </si>
  <si>
    <t>1Q22</t>
  </si>
  <si>
    <t>2Q22</t>
  </si>
  <si>
    <t>3Q22</t>
  </si>
  <si>
    <t>4Q22</t>
  </si>
  <si>
    <t>Non-Agency CMO (IO/PO)</t>
  </si>
  <si>
    <t>Non-Agency CMO (P&amp;I)</t>
  </si>
  <si>
    <t>Fixed</t>
  </si>
  <si>
    <t>Floating</t>
  </si>
  <si>
    <t>CMO - Coupon</t>
  </si>
  <si>
    <r>
      <rPr>
        <sz val="8"/>
        <color rgb="FFC00000"/>
        <rFont val="Arial"/>
        <family val="2"/>
      </rPr>
      <t>Issuance data is preliminary.</t>
    </r>
    <r>
      <rPr>
        <sz val="8"/>
        <rFont val="Arial"/>
        <family val="2"/>
      </rPr>
      <t xml:space="preserve"> Agency issuance includes both agency &amp; residential and multifamily securitizations from Fannie Mae, Freddie Mac, or Ginnie Mae excluding risk transfer deals. ALL OTHER GOVERNMENT AGENCY OR GSE SECURITIZATIONS/GURANTEES AND GSE RISK TRANSFER DEALS ARE PART OF NON-AGENCY ABS OR MBS.</t>
    </r>
  </si>
  <si>
    <t>*under review</t>
  </si>
  <si>
    <t>The MBS oustatnding database is under maintenance, updates expected after summer 2022</t>
  </si>
  <si>
    <t>3Q 2022</t>
  </si>
  <si>
    <t>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</si>
</sst>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0.0"/>
    <numFmt numFmtId="167" formatCode="[$-409]mmm\-yy;@"/>
  </numFmts>
  <fonts count="49" x14ac:knownFonts="1">
    <font>
      <sz val="10"/>
      <name val="Arial"/>
    </font>
    <font>
      <sz val="10"/>
      <name val="Arial"/>
      <family val="2"/>
    </font>
    <font>
      <b/>
      <sz val="12"/>
      <name val="Helv"/>
    </font>
    <font>
      <sz val="10"/>
      <name val="Arial"/>
      <family val="2"/>
    </font>
    <font>
      <sz val="10"/>
      <name val="Arial"/>
      <family val="2"/>
    </font>
    <font>
      <u/>
      <sz val="11"/>
      <color indexed="12"/>
      <name val="Garamond"/>
      <family val="1"/>
    </font>
    <font>
      <sz val="10"/>
      <name val="MS Sans Serif"/>
      <family val="2"/>
    </font>
    <font>
      <sz val="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theme="1"/>
      <name val="Arial"/>
      <family val="2"/>
    </font>
    <font>
      <sz val="10"/>
      <name val="Arial"/>
      <family val="2"/>
    </font>
    <font>
      <sz val="10"/>
      <color theme="1"/>
      <name val="Arial"/>
      <family val="2"/>
    </font>
    <font>
      <b/>
      <sz val="10"/>
      <name val="Arial"/>
      <family val="2"/>
    </font>
    <font>
      <sz val="9"/>
      <name val="Arial"/>
      <family val="2"/>
    </font>
    <font>
      <u/>
      <sz val="10"/>
      <color indexed="12"/>
      <name val="Arial"/>
      <family val="2"/>
    </font>
    <font>
      <b/>
      <i/>
      <sz val="10"/>
      <color theme="1"/>
      <name val="Arial"/>
      <family val="2"/>
    </font>
    <font>
      <sz val="10"/>
      <color rgb="FF000000"/>
      <name val="Arial"/>
      <family val="2"/>
    </font>
    <font>
      <sz val="10"/>
      <color indexed="8"/>
      <name val="Arial"/>
      <family val="2"/>
    </font>
    <font>
      <b/>
      <sz val="9"/>
      <name val="Arial"/>
      <family val="2"/>
    </font>
    <font>
      <sz val="9"/>
      <color theme="1"/>
      <name val="Arial"/>
      <family val="2"/>
    </font>
    <font>
      <u/>
      <sz val="9"/>
      <name val="Arial"/>
      <family val="2"/>
    </font>
    <font>
      <b/>
      <sz val="9"/>
      <color rgb="FF117C3C"/>
      <name val="Arial"/>
      <family val="2"/>
    </font>
    <font>
      <sz val="9"/>
      <color rgb="FF117C3C"/>
      <name val="Arial"/>
      <family val="2"/>
    </font>
    <font>
      <b/>
      <vertAlign val="superscript"/>
      <sz val="9"/>
      <name val="Arial"/>
      <family val="2"/>
    </font>
    <font>
      <b/>
      <sz val="10"/>
      <color rgb="FF117C3C"/>
      <name val="Arial"/>
      <family val="2"/>
    </font>
    <font>
      <sz val="8"/>
      <color theme="1"/>
      <name val="Arial"/>
      <family val="2"/>
    </font>
    <font>
      <sz val="8"/>
      <name val="Arial"/>
      <family val="2"/>
    </font>
    <font>
      <sz val="8"/>
      <name val="Arial"/>
      <family val="2"/>
    </font>
    <font>
      <sz val="8"/>
      <color rgb="FFC00000"/>
      <name val="Arial"/>
      <family val="2"/>
    </font>
    <font>
      <sz val="10"/>
      <color rgb="FFC00000"/>
      <name val="Arial"/>
      <family val="2"/>
    </font>
    <font>
      <b/>
      <sz val="8"/>
      <color rgb="FFC00000"/>
      <name val="Arial"/>
      <family val="2"/>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DAEFE2"/>
        <bgColor indexed="64"/>
      </patternFill>
    </fill>
  </fills>
  <borders count="12">
    <border>
      <left/>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style="thin">
        <color indexed="64"/>
      </bottom>
      <diagonal/>
    </border>
  </borders>
  <cellStyleXfs count="86">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10" fillId="26" borderId="0" applyNumberFormat="0" applyBorder="0" applyAlignment="0" applyProtection="0"/>
    <xf numFmtId="0" fontId="11" fillId="27" borderId="2" applyNumberFormat="0" applyAlignment="0" applyProtection="0"/>
    <xf numFmtId="0" fontId="12" fillId="28" borderId="3" applyNumberFormat="0" applyAlignment="0" applyProtection="0"/>
    <xf numFmtId="43" fontId="8"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3" fillId="0" borderId="0" applyNumberFormat="0" applyFill="0" applyBorder="0" applyAlignment="0" applyProtection="0"/>
    <xf numFmtId="0" fontId="14" fillId="29" borderId="0" applyNumberFormat="0" applyBorder="0" applyAlignment="0" applyProtection="0"/>
    <xf numFmtId="0" fontId="2" fillId="0" borderId="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5"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30" borderId="2" applyNumberFormat="0" applyAlignment="0" applyProtection="0"/>
    <xf numFmtId="0" fontId="21" fillId="0" borderId="7" applyNumberFormat="0" applyFill="0" applyAlignment="0" applyProtection="0"/>
    <xf numFmtId="0" fontId="22" fillId="31"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3" fillId="0" borderId="0"/>
    <xf numFmtId="0" fontId="3" fillId="0" borderId="0"/>
    <xf numFmtId="0" fontId="8" fillId="0" borderId="0"/>
    <xf numFmtId="0" fontId="6" fillId="0" borderId="0"/>
    <xf numFmtId="0" fontId="3" fillId="0" borderId="0"/>
    <xf numFmtId="0" fontId="3" fillId="0" borderId="0"/>
    <xf numFmtId="0" fontId="6" fillId="0" borderId="0"/>
    <xf numFmtId="0" fontId="3" fillId="0" borderId="0"/>
    <xf numFmtId="0" fontId="3" fillId="0" borderId="0"/>
    <xf numFmtId="0" fontId="6" fillId="0" borderId="0"/>
    <xf numFmtId="0" fontId="8" fillId="0" borderId="0"/>
    <xf numFmtId="0" fontId="6" fillId="0" borderId="0"/>
    <xf numFmtId="0" fontId="6" fillId="0" borderId="0"/>
    <xf numFmtId="0" fontId="6" fillId="0" borderId="0"/>
    <xf numFmtId="0" fontId="6" fillId="0" borderId="0"/>
    <xf numFmtId="0" fontId="6" fillId="0" borderId="0"/>
    <xf numFmtId="0" fontId="8" fillId="32" borderId="8" applyNumberFormat="0" applyFont="0" applyAlignment="0" applyProtection="0"/>
    <xf numFmtId="0" fontId="23" fillId="27" borderId="9" applyNumberFormat="0" applyAlignment="0" applyProtection="0"/>
    <xf numFmtId="9" fontId="1"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0" borderId="0" applyNumberFormat="0" applyFill="0" applyBorder="0" applyAlignment="0" applyProtection="0"/>
    <xf numFmtId="0" fontId="3" fillId="0" borderId="0"/>
    <xf numFmtId="43" fontId="28" fillId="0" borderId="0" applyFont="0" applyFill="0" applyBorder="0" applyAlignment="0" applyProtection="0"/>
    <xf numFmtId="0" fontId="1" fillId="0" borderId="0"/>
  </cellStyleXfs>
  <cellXfs count="132">
    <xf numFmtId="0" fontId="0" fillId="0" borderId="0" xfId="0"/>
    <xf numFmtId="0" fontId="30" fillId="33" borderId="0" xfId="0" applyFont="1" applyFill="1"/>
    <xf numFmtId="0" fontId="7" fillId="33" borderId="0" xfId="0" applyFont="1" applyFill="1"/>
    <xf numFmtId="0" fontId="1" fillId="33" borderId="0" xfId="0" applyFont="1" applyFill="1"/>
    <xf numFmtId="0" fontId="1" fillId="33" borderId="0" xfId="0" applyFont="1" applyFill="1" applyAlignment="1">
      <alignment horizontal="center"/>
    </xf>
    <xf numFmtId="0" fontId="31" fillId="33" borderId="0" xfId="0" applyFont="1" applyFill="1"/>
    <xf numFmtId="0" fontId="27" fillId="33" borderId="0" xfId="57" applyFont="1" applyFill="1"/>
    <xf numFmtId="0" fontId="29" fillId="33" borderId="0" xfId="57" applyFont="1" applyFill="1"/>
    <xf numFmtId="49" fontId="29" fillId="33" borderId="0" xfId="57" applyNumberFormat="1" applyFont="1" applyFill="1" applyAlignment="1">
      <alignment horizontal="left"/>
    </xf>
    <xf numFmtId="14" fontId="29" fillId="33" borderId="0" xfId="57" applyNumberFormat="1" applyFont="1" applyFill="1" applyAlignment="1">
      <alignment horizontal="left"/>
    </xf>
    <xf numFmtId="49" fontId="27" fillId="33" borderId="0" xfId="57" applyNumberFormat="1" applyFont="1" applyFill="1" applyAlignment="1">
      <alignment horizontal="left"/>
    </xf>
    <xf numFmtId="14" fontId="27" fillId="33" borderId="0" xfId="57" applyNumberFormat="1" applyFont="1" applyFill="1" applyAlignment="1">
      <alignment horizontal="left"/>
    </xf>
    <xf numFmtId="0" fontId="32" fillId="33" borderId="0" xfId="41" applyFont="1" applyFill="1" applyAlignment="1" applyProtection="1"/>
    <xf numFmtId="14" fontId="29" fillId="33" borderId="0" xfId="60" applyNumberFormat="1" applyFont="1" applyFill="1" applyAlignment="1">
      <alignment horizontal="left"/>
    </xf>
    <xf numFmtId="0" fontId="29" fillId="33" borderId="0" xfId="60" applyFont="1" applyFill="1"/>
    <xf numFmtId="49" fontId="29" fillId="33" borderId="0" xfId="60" applyNumberFormat="1" applyFont="1" applyFill="1" applyAlignment="1">
      <alignment horizontal="left"/>
    </xf>
    <xf numFmtId="0" fontId="19" fillId="33" borderId="0" xfId="42" applyFont="1" applyFill="1" applyAlignment="1" applyProtection="1"/>
    <xf numFmtId="0" fontId="33" fillId="33" borderId="0" xfId="57" applyFont="1" applyFill="1"/>
    <xf numFmtId="0" fontId="34" fillId="33" borderId="0" xfId="58" applyFont="1" applyFill="1" applyAlignment="1">
      <alignment horizontal="left" wrapText="1"/>
    </xf>
    <xf numFmtId="49" fontId="34" fillId="33" borderId="0" xfId="58" applyNumberFormat="1" applyFont="1" applyFill="1" applyAlignment="1">
      <alignment horizontal="left" wrapText="1"/>
    </xf>
    <xf numFmtId="14" fontId="34" fillId="33" borderId="0" xfId="58" applyNumberFormat="1" applyFont="1" applyFill="1" applyAlignment="1">
      <alignment horizontal="left" wrapText="1"/>
    </xf>
    <xf numFmtId="0" fontId="30" fillId="33" borderId="0" xfId="0" applyFont="1" applyFill="1" applyAlignment="1">
      <alignment horizontal="left"/>
    </xf>
    <xf numFmtId="0" fontId="1" fillId="33" borderId="0" xfId="0" applyFont="1" applyFill="1" applyAlignment="1">
      <alignment horizontal="left" wrapText="1"/>
    </xf>
    <xf numFmtId="0" fontId="1" fillId="33" borderId="0" xfId="0" applyFont="1" applyFill="1" applyAlignment="1">
      <alignment wrapText="1"/>
    </xf>
    <xf numFmtId="0" fontId="30" fillId="33" borderId="0" xfId="0" applyFont="1" applyFill="1" applyAlignment="1">
      <alignment vertical="center"/>
    </xf>
    <xf numFmtId="0" fontId="30" fillId="33" borderId="0" xfId="58" applyFont="1" applyFill="1" applyAlignment="1">
      <alignment vertical="center"/>
    </xf>
    <xf numFmtId="0" fontId="1" fillId="33" borderId="0" xfId="58" applyFont="1" applyFill="1" applyAlignment="1">
      <alignment wrapText="1"/>
    </xf>
    <xf numFmtId="0" fontId="35" fillId="33" borderId="0" xfId="57" applyFont="1" applyFill="1"/>
    <xf numFmtId="0" fontId="30" fillId="33" borderId="0" xfId="58" applyFont="1" applyFill="1" applyAlignment="1">
      <alignment vertical="center" wrapText="1"/>
    </xf>
    <xf numFmtId="0" fontId="29" fillId="33" borderId="0" xfId="57" applyFont="1" applyFill="1" applyAlignment="1">
      <alignment wrapText="1"/>
    </xf>
    <xf numFmtId="0" fontId="29" fillId="33" borderId="0" xfId="58" applyFont="1" applyFill="1" applyAlignment="1">
      <alignment horizontal="left" wrapText="1"/>
    </xf>
    <xf numFmtId="0" fontId="32" fillId="33" borderId="0" xfId="41" quotePrefix="1" applyFont="1" applyFill="1" applyAlignment="1" applyProtection="1"/>
    <xf numFmtId="0" fontId="31" fillId="33" borderId="0" xfId="0" applyFont="1" applyFill="1" applyAlignment="1">
      <alignment horizontal="left"/>
    </xf>
    <xf numFmtId="0" fontId="7" fillId="33" borderId="0" xfId="0" applyFont="1" applyFill="1" applyAlignment="1">
      <alignment horizontal="left"/>
    </xf>
    <xf numFmtId="0" fontId="31" fillId="33" borderId="0" xfId="0" applyFont="1" applyFill="1" applyAlignment="1">
      <alignment horizontal="center"/>
    </xf>
    <xf numFmtId="0" fontId="36" fillId="33" borderId="1" xfId="0" applyFont="1" applyFill="1" applyBorder="1" applyAlignment="1">
      <alignment horizontal="center" wrapText="1"/>
    </xf>
    <xf numFmtId="0" fontId="31" fillId="33" borderId="0" xfId="0" applyFont="1" applyFill="1" applyAlignment="1">
      <alignment horizontal="center" vertical="center"/>
    </xf>
    <xf numFmtId="0" fontId="36" fillId="33" borderId="0" xfId="0" applyFont="1" applyFill="1"/>
    <xf numFmtId="0" fontId="36" fillId="33" borderId="0" xfId="0" applyFont="1" applyFill="1" applyAlignment="1">
      <alignment horizontal="center"/>
    </xf>
    <xf numFmtId="166" fontId="31" fillId="33" borderId="0" xfId="0" applyNumberFormat="1" applyFont="1" applyFill="1" applyAlignment="1">
      <alignment horizontal="center" vertical="center"/>
    </xf>
    <xf numFmtId="0" fontId="37" fillId="33" borderId="0" xfId="0" applyFont="1" applyFill="1" applyAlignment="1">
      <alignment horizontal="left"/>
    </xf>
    <xf numFmtId="166" fontId="31" fillId="33" borderId="0" xfId="0" applyNumberFormat="1" applyFont="1" applyFill="1" applyAlignment="1">
      <alignment horizontal="center"/>
    </xf>
    <xf numFmtId="164" fontId="31" fillId="33" borderId="0" xfId="0" applyNumberFormat="1" applyFont="1" applyFill="1" applyAlignment="1">
      <alignment horizontal="center"/>
    </xf>
    <xf numFmtId="0" fontId="31" fillId="33" borderId="1" xfId="0" applyFont="1" applyFill="1" applyBorder="1" applyAlignment="1">
      <alignment horizontal="center"/>
    </xf>
    <xf numFmtId="165" fontId="31" fillId="33" borderId="0" xfId="0" applyNumberFormat="1" applyFont="1" applyFill="1" applyAlignment="1">
      <alignment horizontal="center"/>
    </xf>
    <xf numFmtId="0" fontId="7" fillId="33" borderId="0" xfId="0" applyFont="1" applyFill="1" applyAlignment="1">
      <alignment horizontal="center"/>
    </xf>
    <xf numFmtId="166" fontId="7" fillId="33" borderId="0" xfId="0" applyNumberFormat="1" applyFont="1" applyFill="1" applyAlignment="1">
      <alignment horizontal="center"/>
    </xf>
    <xf numFmtId="0" fontId="30" fillId="33" borderId="0" xfId="0" applyFont="1" applyFill="1" applyAlignment="1">
      <alignment horizontal="center"/>
    </xf>
    <xf numFmtId="166" fontId="30" fillId="33" borderId="0" xfId="0" applyNumberFormat="1" applyFont="1" applyFill="1" applyAlignment="1">
      <alignment horizontal="center"/>
    </xf>
    <xf numFmtId="166" fontId="36" fillId="33" borderId="0" xfId="0" applyNumberFormat="1" applyFont="1" applyFill="1" applyAlignment="1">
      <alignment horizontal="center"/>
    </xf>
    <xf numFmtId="164" fontId="36" fillId="33" borderId="0" xfId="0" applyNumberFormat="1" applyFont="1" applyFill="1" applyAlignment="1">
      <alignment horizontal="center"/>
    </xf>
    <xf numFmtId="0" fontId="36" fillId="33" borderId="1" xfId="0" applyFont="1" applyFill="1" applyBorder="1" applyAlignment="1">
      <alignment horizontal="center"/>
    </xf>
    <xf numFmtId="0" fontId="38" fillId="33" borderId="0" xfId="0" applyFont="1" applyFill="1" applyAlignment="1">
      <alignment horizontal="left"/>
    </xf>
    <xf numFmtId="167" fontId="31" fillId="33" borderId="0" xfId="0" applyNumberFormat="1" applyFont="1" applyFill="1" applyAlignment="1">
      <alignment horizontal="left"/>
    </xf>
    <xf numFmtId="0" fontId="36" fillId="33" borderId="0" xfId="0" applyFont="1" applyFill="1" applyAlignment="1">
      <alignment horizontal="left"/>
    </xf>
    <xf numFmtId="164" fontId="31" fillId="33" borderId="0" xfId="65" applyNumberFormat="1" applyFont="1" applyFill="1" applyAlignment="1">
      <alignment horizontal="center" vertical="center"/>
    </xf>
    <xf numFmtId="166" fontId="39" fillId="33" borderId="0" xfId="0" applyNumberFormat="1" applyFont="1" applyFill="1" applyAlignment="1">
      <alignment horizontal="center"/>
    </xf>
    <xf numFmtId="164" fontId="39" fillId="33" borderId="0" xfId="0" applyNumberFormat="1" applyFont="1" applyFill="1" applyAlignment="1">
      <alignment horizontal="center"/>
    </xf>
    <xf numFmtId="0" fontId="39" fillId="33" borderId="1" xfId="0" applyFont="1" applyFill="1" applyBorder="1" applyAlignment="1">
      <alignment horizontal="center"/>
    </xf>
    <xf numFmtId="0" fontId="36" fillId="33" borderId="1" xfId="0" applyFont="1" applyFill="1" applyBorder="1" applyAlignment="1">
      <alignment horizontal="left"/>
    </xf>
    <xf numFmtId="166" fontId="36" fillId="33" borderId="1" xfId="0" applyNumberFormat="1" applyFont="1" applyFill="1" applyBorder="1" applyAlignment="1">
      <alignment horizontal="center"/>
    </xf>
    <xf numFmtId="166" fontId="39" fillId="33" borderId="1" xfId="0" applyNumberFormat="1" applyFont="1" applyFill="1" applyBorder="1" applyAlignment="1">
      <alignment horizontal="center"/>
    </xf>
    <xf numFmtId="0" fontId="40" fillId="33" borderId="0" xfId="0" applyFont="1" applyFill="1" applyAlignment="1">
      <alignment horizontal="center"/>
    </xf>
    <xf numFmtId="164" fontId="40" fillId="33" borderId="0" xfId="0" applyNumberFormat="1" applyFont="1" applyFill="1" applyAlignment="1">
      <alignment horizontal="center" vertical="center"/>
    </xf>
    <xf numFmtId="0" fontId="40" fillId="33" borderId="0" xfId="0" applyFont="1" applyFill="1" applyAlignment="1">
      <alignment horizontal="center" vertical="center"/>
    </xf>
    <xf numFmtId="9" fontId="40" fillId="33" borderId="0" xfId="76" applyFont="1" applyFill="1" applyAlignment="1">
      <alignment horizontal="center" vertical="center"/>
    </xf>
    <xf numFmtId="9" fontId="40" fillId="33" borderId="0" xfId="76" applyFont="1" applyFill="1" applyAlignment="1">
      <alignment horizontal="center" vertical="center" wrapText="1"/>
    </xf>
    <xf numFmtId="9" fontId="40" fillId="33" borderId="0" xfId="76" applyFont="1" applyFill="1" applyAlignment="1">
      <alignment horizontal="center"/>
    </xf>
    <xf numFmtId="164" fontId="31" fillId="33" borderId="0" xfId="0" applyNumberFormat="1" applyFont="1" applyFill="1" applyAlignment="1">
      <alignment horizontal="center" vertical="center"/>
    </xf>
    <xf numFmtId="1" fontId="31" fillId="33" borderId="0" xfId="0" applyNumberFormat="1" applyFont="1" applyFill="1" applyAlignment="1">
      <alignment horizontal="center"/>
    </xf>
    <xf numFmtId="1" fontId="36" fillId="33" borderId="1" xfId="0" applyNumberFormat="1" applyFont="1" applyFill="1" applyBorder="1" applyAlignment="1">
      <alignment horizontal="left"/>
    </xf>
    <xf numFmtId="164" fontId="36" fillId="33" borderId="0" xfId="0" applyNumberFormat="1" applyFont="1" applyFill="1" applyAlignment="1">
      <alignment horizontal="center" wrapText="1"/>
    </xf>
    <xf numFmtId="164" fontId="36" fillId="33" borderId="1" xfId="0" applyNumberFormat="1" applyFont="1" applyFill="1" applyBorder="1" applyAlignment="1">
      <alignment horizontal="center"/>
    </xf>
    <xf numFmtId="164" fontId="36" fillId="33" borderId="1" xfId="0" applyNumberFormat="1" applyFont="1" applyFill="1" applyBorder="1" applyAlignment="1">
      <alignment horizontal="center" wrapText="1"/>
    </xf>
    <xf numFmtId="0" fontId="7" fillId="33" borderId="0" xfId="0" applyFont="1" applyFill="1" applyAlignment="1">
      <alignment vertical="center"/>
    </xf>
    <xf numFmtId="164" fontId="7" fillId="33" borderId="0" xfId="0" applyNumberFormat="1" applyFont="1" applyFill="1" applyAlignment="1">
      <alignment horizontal="center"/>
    </xf>
    <xf numFmtId="164" fontId="1" fillId="33" borderId="0" xfId="0" applyNumberFormat="1" applyFont="1" applyFill="1" applyAlignment="1">
      <alignment horizontal="center"/>
    </xf>
    <xf numFmtId="164" fontId="39" fillId="33" borderId="1" xfId="0" applyNumberFormat="1" applyFont="1" applyFill="1" applyBorder="1" applyAlignment="1">
      <alignment horizontal="center" wrapText="1"/>
    </xf>
    <xf numFmtId="1" fontId="31" fillId="33" borderId="0" xfId="0" applyNumberFormat="1" applyFont="1" applyFill="1" applyAlignment="1">
      <alignment horizontal="left"/>
    </xf>
    <xf numFmtId="164" fontId="31" fillId="33" borderId="0" xfId="0" applyNumberFormat="1" applyFont="1" applyFill="1" applyAlignment="1">
      <alignment horizontal="center" vertical="center" wrapText="1"/>
    </xf>
    <xf numFmtId="1" fontId="31" fillId="33" borderId="0" xfId="0" applyNumberFormat="1" applyFont="1" applyFill="1" applyAlignment="1">
      <alignment horizontal="center" vertical="center"/>
    </xf>
    <xf numFmtId="4" fontId="31" fillId="33" borderId="0" xfId="0" applyNumberFormat="1" applyFont="1" applyFill="1" applyAlignment="1">
      <alignment horizontal="center"/>
    </xf>
    <xf numFmtId="164" fontId="39" fillId="33" borderId="1" xfId="0" applyNumberFormat="1" applyFont="1" applyFill="1" applyBorder="1" applyAlignment="1">
      <alignment horizontal="center"/>
    </xf>
    <xf numFmtId="4" fontId="31" fillId="33" borderId="0" xfId="0" applyNumberFormat="1" applyFont="1" applyFill="1" applyAlignment="1">
      <alignment horizontal="center" vertical="center"/>
    </xf>
    <xf numFmtId="1" fontId="36" fillId="33" borderId="0" xfId="0" applyNumberFormat="1" applyFont="1" applyFill="1" applyAlignment="1">
      <alignment horizontal="left"/>
    </xf>
    <xf numFmtId="0" fontId="40" fillId="33" borderId="0" xfId="0" applyFont="1" applyFill="1"/>
    <xf numFmtId="0" fontId="39" fillId="33" borderId="1" xfId="0" applyFont="1" applyFill="1" applyBorder="1" applyAlignment="1">
      <alignment horizontal="center" wrapText="1"/>
    </xf>
    <xf numFmtId="14" fontId="31" fillId="33" borderId="0" xfId="0" applyNumberFormat="1" applyFont="1" applyFill="1" applyAlignment="1">
      <alignment horizontal="left"/>
    </xf>
    <xf numFmtId="0" fontId="31" fillId="33" borderId="0" xfId="0" applyFont="1" applyFill="1" applyAlignment="1">
      <alignment wrapText="1"/>
    </xf>
    <xf numFmtId="0" fontId="29" fillId="33" borderId="0" xfId="57" applyFont="1" applyFill="1" applyAlignment="1">
      <alignment horizontal="left"/>
    </xf>
    <xf numFmtId="0" fontId="1" fillId="33" borderId="0" xfId="59" applyFont="1" applyFill="1" applyAlignment="1">
      <alignment horizontal="left" vertical="top" wrapText="1"/>
    </xf>
    <xf numFmtId="0" fontId="42" fillId="33" borderId="0" xfId="57" applyFont="1" applyFill="1"/>
    <xf numFmtId="0" fontId="19" fillId="33" borderId="0" xfId="41" applyFont="1" applyFill="1" applyAlignment="1" applyProtection="1"/>
    <xf numFmtId="0" fontId="43" fillId="33" borderId="0" xfId="57" applyFont="1" applyFill="1"/>
    <xf numFmtId="3" fontId="31" fillId="33" borderId="0" xfId="0" applyNumberFormat="1" applyFont="1" applyFill="1" applyAlignment="1">
      <alignment horizontal="center" vertical="center"/>
    </xf>
    <xf numFmtId="164" fontId="31" fillId="33" borderId="0" xfId="0" applyNumberFormat="1" applyFont="1" applyFill="1" applyAlignment="1">
      <alignment vertical="center"/>
    </xf>
    <xf numFmtId="164" fontId="36" fillId="33" borderId="0" xfId="0" applyNumberFormat="1" applyFont="1" applyFill="1" applyAlignment="1">
      <alignment horizontal="center" vertical="center" wrapText="1"/>
    </xf>
    <xf numFmtId="9" fontId="31" fillId="33" borderId="0" xfId="76" applyFont="1" applyFill="1" applyAlignment="1">
      <alignment horizontal="center" vertical="center"/>
    </xf>
    <xf numFmtId="164" fontId="31" fillId="33" borderId="0" xfId="84" applyNumberFormat="1" applyFont="1" applyFill="1" applyAlignment="1">
      <alignment horizontal="center" vertical="center"/>
    </xf>
    <xf numFmtId="49" fontId="29" fillId="33" borderId="0" xfId="57" applyNumberFormat="1" applyFont="1" applyFill="1"/>
    <xf numFmtId="17" fontId="31" fillId="33" borderId="0" xfId="0" applyNumberFormat="1" applyFont="1" applyFill="1" applyAlignment="1">
      <alignment horizontal="left"/>
    </xf>
    <xf numFmtId="49" fontId="31" fillId="33" borderId="0" xfId="0" applyNumberFormat="1" applyFont="1" applyFill="1" applyAlignment="1">
      <alignment horizontal="left"/>
    </xf>
    <xf numFmtId="1" fontId="31" fillId="33" borderId="0" xfId="0" applyNumberFormat="1" applyFont="1" applyFill="1" applyAlignment="1">
      <alignment horizontal="left" vertical="top"/>
    </xf>
    <xf numFmtId="0" fontId="31" fillId="34" borderId="0" xfId="85" applyFont="1" applyFill="1" applyAlignment="1">
      <alignment horizontal="left"/>
    </xf>
    <xf numFmtId="164" fontId="31" fillId="34" borderId="0" xfId="0" applyNumberFormat="1" applyFont="1" applyFill="1" applyAlignment="1">
      <alignment horizontal="center" vertical="center"/>
    </xf>
    <xf numFmtId="0" fontId="31" fillId="34" borderId="0" xfId="0" applyFont="1" applyFill="1" applyAlignment="1">
      <alignment horizontal="center" vertical="center"/>
    </xf>
    <xf numFmtId="164" fontId="40" fillId="34" borderId="0" xfId="0" applyNumberFormat="1" applyFont="1" applyFill="1" applyAlignment="1">
      <alignment horizontal="center" vertical="center"/>
    </xf>
    <xf numFmtId="4" fontId="40" fillId="34" borderId="0" xfId="28" applyNumberFormat="1" applyFont="1" applyFill="1" applyAlignment="1">
      <alignment horizontal="center" vertical="center" wrapText="1"/>
    </xf>
    <xf numFmtId="0" fontId="40" fillId="34" borderId="0" xfId="0" applyFont="1" applyFill="1" applyAlignment="1">
      <alignment horizontal="center" vertical="center"/>
    </xf>
    <xf numFmtId="9" fontId="40" fillId="34" borderId="0" xfId="76" applyFont="1" applyFill="1" applyAlignment="1">
      <alignment horizontal="center" vertical="center"/>
    </xf>
    <xf numFmtId="9" fontId="40" fillId="34" borderId="0" xfId="76" applyFont="1" applyFill="1" applyAlignment="1">
      <alignment horizontal="center" vertical="center" wrapText="1"/>
    </xf>
    <xf numFmtId="164" fontId="31" fillId="34" borderId="0" xfId="84" applyNumberFormat="1" applyFont="1" applyFill="1" applyAlignment="1">
      <alignment horizontal="center" vertical="center"/>
    </xf>
    <xf numFmtId="4" fontId="31" fillId="34" borderId="0" xfId="0" applyNumberFormat="1" applyFont="1" applyFill="1" applyAlignment="1">
      <alignment horizontal="center" vertical="center"/>
    </xf>
    <xf numFmtId="9" fontId="31" fillId="34" borderId="0" xfId="76" applyFont="1" applyFill="1" applyAlignment="1">
      <alignment horizontal="center" vertical="center"/>
    </xf>
    <xf numFmtId="0" fontId="37" fillId="34" borderId="0" xfId="0" applyFont="1" applyFill="1" applyAlignment="1">
      <alignment horizontal="left"/>
    </xf>
    <xf numFmtId="49" fontId="29" fillId="33" borderId="0" xfId="57" quotePrefix="1" applyNumberFormat="1" applyFont="1" applyFill="1"/>
    <xf numFmtId="164" fontId="36" fillId="33" borderId="11" xfId="0" applyNumberFormat="1" applyFont="1" applyFill="1" applyBorder="1" applyAlignment="1">
      <alignment horizontal="center" wrapText="1"/>
    </xf>
    <xf numFmtId="164" fontId="39" fillId="33" borderId="11" xfId="0" applyNumberFormat="1" applyFont="1" applyFill="1" applyBorder="1" applyAlignment="1">
      <alignment horizontal="center" wrapText="1"/>
    </xf>
    <xf numFmtId="49" fontId="47" fillId="33" borderId="0" xfId="57" applyNumberFormat="1" applyFont="1" applyFill="1" applyAlignment="1">
      <alignment horizontal="left"/>
    </xf>
    <xf numFmtId="0" fontId="48" fillId="33" borderId="0" xfId="0" applyFont="1" applyFill="1"/>
    <xf numFmtId="0" fontId="30" fillId="33" borderId="1" xfId="0" applyFont="1" applyFill="1" applyBorder="1" applyAlignment="1">
      <alignment horizontal="left"/>
    </xf>
    <xf numFmtId="0" fontId="43" fillId="33" borderId="0" xfId="57" applyFont="1" applyFill="1" applyAlignment="1">
      <alignment horizontal="left" wrapText="1"/>
    </xf>
    <xf numFmtId="0" fontId="34" fillId="33" borderId="0" xfId="58" applyFont="1" applyFill="1" applyAlignment="1">
      <alignment horizontal="left" wrapText="1"/>
    </xf>
    <xf numFmtId="164" fontId="36" fillId="33" borderId="1" xfId="0" applyNumberFormat="1" applyFont="1" applyFill="1" applyBorder="1" applyAlignment="1">
      <alignment horizontal="center" wrapText="1"/>
    </xf>
    <xf numFmtId="164" fontId="36" fillId="33" borderId="1" xfId="0" applyNumberFormat="1" applyFont="1" applyFill="1" applyBorder="1" applyAlignment="1">
      <alignment horizontal="center"/>
    </xf>
    <xf numFmtId="164" fontId="39" fillId="33" borderId="1" xfId="0" applyNumberFormat="1" applyFont="1" applyFill="1" applyBorder="1" applyAlignment="1">
      <alignment horizontal="center" wrapText="1"/>
    </xf>
    <xf numFmtId="164" fontId="39" fillId="33" borderId="1" xfId="0" applyNumberFormat="1" applyFont="1" applyFill="1" applyBorder="1" applyAlignment="1">
      <alignment horizontal="center"/>
    </xf>
    <xf numFmtId="0" fontId="39" fillId="33" borderId="1" xfId="0" applyFont="1" applyFill="1" applyBorder="1" applyAlignment="1">
      <alignment horizontal="center"/>
    </xf>
    <xf numFmtId="0" fontId="36" fillId="33" borderId="1" xfId="0" applyFont="1" applyFill="1" applyBorder="1" applyAlignment="1">
      <alignment horizontal="center"/>
    </xf>
    <xf numFmtId="0" fontId="39" fillId="33" borderId="11" xfId="0" applyFont="1" applyFill="1" applyBorder="1" applyAlignment="1">
      <alignment horizontal="center"/>
    </xf>
    <xf numFmtId="0" fontId="39" fillId="33" borderId="11" xfId="0" applyFont="1" applyFill="1" applyBorder="1" applyAlignment="1">
      <alignment horizontal="center" wrapText="1"/>
    </xf>
    <xf numFmtId="4" fontId="39" fillId="33" borderId="1" xfId="0" applyNumberFormat="1" applyFont="1" applyFill="1" applyBorder="1" applyAlignment="1">
      <alignment horizontal="center"/>
    </xf>
  </cellXfs>
  <cellStyles count="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84" builtinId="3"/>
    <cellStyle name="Comma 2" xfId="28" xr:uid="{00000000-0005-0000-0000-00001B000000}"/>
    <cellStyle name="Comma 2 2" xfId="29" xr:uid="{00000000-0005-0000-0000-00001C000000}"/>
    <cellStyle name="Comma 3" xfId="30" xr:uid="{00000000-0005-0000-0000-00001D000000}"/>
    <cellStyle name="Comma 3 2" xfId="31" xr:uid="{00000000-0005-0000-0000-00001E000000}"/>
    <cellStyle name="Comma 4" xfId="32" xr:uid="{00000000-0005-0000-0000-00001F000000}"/>
    <cellStyle name="Comma 5" xfId="33" xr:uid="{00000000-0005-0000-0000-000020000000}"/>
    <cellStyle name="Explanatory Text" xfId="34" builtinId="53" customBuiltin="1"/>
    <cellStyle name="Good" xfId="35" builtinId="26" customBuiltin="1"/>
    <cellStyle name="head" xfId="36" xr:uid="{00000000-0005-0000-0000-000023000000}"/>
    <cellStyle name="Heading 1" xfId="37" builtinId="16" customBuiltin="1"/>
    <cellStyle name="Heading 2" xfId="38" builtinId="17" customBuiltin="1"/>
    <cellStyle name="Heading 3" xfId="39" builtinId="18" customBuiltin="1"/>
    <cellStyle name="Heading 4" xfId="40" builtinId="19" customBuiltin="1"/>
    <cellStyle name="Hyperlink" xfId="41" builtinId="8" customBuiltin="1"/>
    <cellStyle name="Hyperlink 2" xfId="42" xr:uid="{00000000-0005-0000-0000-000029000000}"/>
    <cellStyle name="Hyperlink 3" xfId="43" xr:uid="{00000000-0005-0000-0000-00002A000000}"/>
    <cellStyle name="Input" xfId="44" builtinId="20" customBuiltin="1"/>
    <cellStyle name="Linked Cell" xfId="45" builtinId="24" customBuiltin="1"/>
    <cellStyle name="Neutral" xfId="46" builtinId="28" customBuiltin="1"/>
    <cellStyle name="Normal" xfId="0" builtinId="0"/>
    <cellStyle name="Normal 10" xfId="47" xr:uid="{00000000-0005-0000-0000-00002F000000}"/>
    <cellStyle name="Normal 11" xfId="48" xr:uid="{00000000-0005-0000-0000-000030000000}"/>
    <cellStyle name="Normal 12" xfId="49" xr:uid="{00000000-0005-0000-0000-000031000000}"/>
    <cellStyle name="Normal 13" xfId="50" xr:uid="{00000000-0005-0000-0000-000032000000}"/>
    <cellStyle name="Normal 14" xfId="51" xr:uid="{00000000-0005-0000-0000-000033000000}"/>
    <cellStyle name="Normal 15" xfId="52" xr:uid="{00000000-0005-0000-0000-000034000000}"/>
    <cellStyle name="Normal 16" xfId="53" xr:uid="{00000000-0005-0000-0000-000035000000}"/>
    <cellStyle name="Normal 17" xfId="54" xr:uid="{00000000-0005-0000-0000-000036000000}"/>
    <cellStyle name="Normal 18" xfId="55" xr:uid="{00000000-0005-0000-0000-000037000000}"/>
    <cellStyle name="Normal 19" xfId="56" xr:uid="{00000000-0005-0000-0000-000038000000}"/>
    <cellStyle name="Normal 2" xfId="57" xr:uid="{00000000-0005-0000-0000-000039000000}"/>
    <cellStyle name="Normal 2 2" xfId="58" xr:uid="{00000000-0005-0000-0000-00003A000000}"/>
    <cellStyle name="Normal 2 2 2" xfId="59" xr:uid="{00000000-0005-0000-0000-00003B000000}"/>
    <cellStyle name="Normal 2 2 4" xfId="85" xr:uid="{32493687-9F4B-4EE6-90E6-47C93C824B69}"/>
    <cellStyle name="Normal 2 3" xfId="60" xr:uid="{00000000-0005-0000-0000-00003C000000}"/>
    <cellStyle name="Normal 2 4" xfId="61" xr:uid="{00000000-0005-0000-0000-00003D000000}"/>
    <cellStyle name="Normal 20" xfId="62" xr:uid="{00000000-0005-0000-0000-00003E000000}"/>
    <cellStyle name="Normal 3" xfId="63" xr:uid="{00000000-0005-0000-0000-00003F000000}"/>
    <cellStyle name="Normal 3 2" xfId="64" xr:uid="{00000000-0005-0000-0000-000040000000}"/>
    <cellStyle name="Normal 4" xfId="65" xr:uid="{00000000-0005-0000-0000-000041000000}"/>
    <cellStyle name="Normal 4 2" xfId="66" xr:uid="{00000000-0005-0000-0000-000042000000}"/>
    <cellStyle name="Normal 4 3" xfId="67" xr:uid="{00000000-0005-0000-0000-000043000000}"/>
    <cellStyle name="Normal 5" xfId="68" xr:uid="{00000000-0005-0000-0000-000044000000}"/>
    <cellStyle name="Normal 5 2" xfId="69" xr:uid="{00000000-0005-0000-0000-000045000000}"/>
    <cellStyle name="Normal 6" xfId="70" xr:uid="{00000000-0005-0000-0000-000046000000}"/>
    <cellStyle name="Normal 61" xfId="83" xr:uid="{AE7F55FE-C357-4A09-B54C-28E1022F601B}"/>
    <cellStyle name="Normal 7" xfId="71" xr:uid="{00000000-0005-0000-0000-000047000000}"/>
    <cellStyle name="Normal 8" xfId="72" xr:uid="{00000000-0005-0000-0000-000048000000}"/>
    <cellStyle name="Normal 9" xfId="73" xr:uid="{00000000-0005-0000-0000-000049000000}"/>
    <cellStyle name="Note 2" xfId="74" xr:uid="{00000000-0005-0000-0000-00004C000000}"/>
    <cellStyle name="Output" xfId="75" builtinId="21" customBuiltin="1"/>
    <cellStyle name="Percent" xfId="76" builtinId="5"/>
    <cellStyle name="Percent 2" xfId="77" xr:uid="{00000000-0005-0000-0000-00004F000000}"/>
    <cellStyle name="Percent 4" xfId="78" xr:uid="{00000000-0005-0000-0000-000050000000}"/>
    <cellStyle name="Percent 5" xfId="79" xr:uid="{00000000-0005-0000-0000-000051000000}"/>
    <cellStyle name="Title" xfId="80" builtinId="15" customBuiltin="1"/>
    <cellStyle name="Total" xfId="81" builtinId="25" customBuiltin="1"/>
    <cellStyle name="Warning Text" xfId="8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search@sifma.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540A8-DBCC-4CDE-B70D-E5608756CF73}">
  <dimension ref="B1:M39"/>
  <sheetViews>
    <sheetView workbookViewId="0">
      <selection activeCell="F8" sqref="F8"/>
    </sheetView>
  </sheetViews>
  <sheetFormatPr defaultColWidth="9.109375" defaultRowHeight="13.2" x14ac:dyDescent="0.25"/>
  <cols>
    <col min="1" max="1" width="4.6640625" style="7" customWidth="1"/>
    <col min="2" max="2" width="15" style="7" customWidth="1"/>
    <col min="3" max="3" width="73.6640625" style="7" customWidth="1"/>
    <col min="4" max="4" width="13.109375" style="7" customWidth="1"/>
    <col min="5" max="5" width="11.88671875" style="7" bestFit="1" customWidth="1"/>
    <col min="6" max="6" width="11.33203125" style="7" bestFit="1" customWidth="1"/>
    <col min="7" max="7" width="14.5546875" style="8" bestFit="1" customWidth="1"/>
    <col min="8" max="8" width="13.44140625" style="9" bestFit="1" customWidth="1"/>
    <col min="9" max="16384" width="9.109375" style="7"/>
  </cols>
  <sheetData>
    <row r="1" spans="2:8" x14ac:dyDescent="0.25">
      <c r="B1" s="6" t="s">
        <v>89</v>
      </c>
      <c r="C1" s="6"/>
      <c r="D1" s="6"/>
      <c r="E1" s="6"/>
      <c r="F1" s="6"/>
      <c r="G1" s="6"/>
      <c r="H1" s="6"/>
    </row>
    <row r="2" spans="2:8" x14ac:dyDescent="0.25">
      <c r="B2" s="7" t="s">
        <v>90</v>
      </c>
      <c r="C2" s="9">
        <v>44872</v>
      </c>
    </row>
    <row r="5" spans="2:8" x14ac:dyDescent="0.25">
      <c r="B5" s="6" t="s">
        <v>91</v>
      </c>
      <c r="C5" s="6" t="s">
        <v>5</v>
      </c>
      <c r="D5" s="6" t="s">
        <v>99</v>
      </c>
      <c r="E5" s="6" t="s">
        <v>120</v>
      </c>
      <c r="F5" s="6" t="s">
        <v>121</v>
      </c>
      <c r="G5" s="10"/>
      <c r="H5" s="11"/>
    </row>
    <row r="6" spans="2:8" x14ac:dyDescent="0.25">
      <c r="B6" s="89">
        <v>1</v>
      </c>
      <c r="C6" s="12" t="s">
        <v>57</v>
      </c>
      <c r="D6" s="7" t="s">
        <v>41</v>
      </c>
      <c r="E6" s="89">
        <v>1996</v>
      </c>
      <c r="F6" s="115" t="s">
        <v>158</v>
      </c>
      <c r="H6" s="13"/>
    </row>
    <row r="7" spans="2:8" x14ac:dyDescent="0.25">
      <c r="B7" s="89">
        <v>2</v>
      </c>
      <c r="C7" s="31" t="s">
        <v>128</v>
      </c>
      <c r="D7" s="7" t="s">
        <v>98</v>
      </c>
      <c r="E7" s="89">
        <v>2011</v>
      </c>
      <c r="F7" s="115" t="s">
        <v>158</v>
      </c>
      <c r="H7" s="13"/>
    </row>
    <row r="8" spans="2:8" x14ac:dyDescent="0.25">
      <c r="B8" s="89">
        <v>3</v>
      </c>
      <c r="C8" s="31" t="s">
        <v>129</v>
      </c>
      <c r="D8" s="7" t="s">
        <v>98</v>
      </c>
      <c r="E8" s="89">
        <v>2011</v>
      </c>
      <c r="F8" s="99" t="str">
        <f>F7</f>
        <v>December 2022</v>
      </c>
      <c r="H8" s="13"/>
    </row>
    <row r="9" spans="2:8" x14ac:dyDescent="0.25">
      <c r="B9" s="89">
        <v>4</v>
      </c>
      <c r="C9" s="31" t="s">
        <v>92</v>
      </c>
      <c r="D9" s="7" t="s">
        <v>6</v>
      </c>
      <c r="E9" s="89">
        <v>2012</v>
      </c>
      <c r="F9" s="7" t="s">
        <v>157</v>
      </c>
      <c r="H9" s="13"/>
    </row>
    <row r="10" spans="2:8" x14ac:dyDescent="0.25">
      <c r="B10" s="89">
        <v>5</v>
      </c>
      <c r="C10" s="31" t="s">
        <v>93</v>
      </c>
      <c r="D10" s="7" t="s">
        <v>6</v>
      </c>
      <c r="E10" s="89">
        <v>2012</v>
      </c>
      <c r="F10" s="7" t="str">
        <f>F9</f>
        <v>3Q 2022</v>
      </c>
      <c r="H10" s="13"/>
    </row>
    <row r="11" spans="2:8" x14ac:dyDescent="0.25">
      <c r="B11" s="89">
        <v>6</v>
      </c>
      <c r="C11" s="12" t="s">
        <v>58</v>
      </c>
      <c r="D11" s="7" t="s">
        <v>6</v>
      </c>
      <c r="E11" s="89">
        <v>2002</v>
      </c>
      <c r="F11" s="7" t="s">
        <v>144</v>
      </c>
      <c r="G11" s="118" t="s">
        <v>155</v>
      </c>
      <c r="H11" s="13"/>
    </row>
    <row r="12" spans="2:8" x14ac:dyDescent="0.25">
      <c r="B12" s="89">
        <v>7</v>
      </c>
      <c r="C12" s="12" t="s">
        <v>39</v>
      </c>
      <c r="D12" s="14" t="s">
        <v>6</v>
      </c>
      <c r="E12" s="89">
        <v>1980</v>
      </c>
      <c r="F12" s="7" t="s">
        <v>144</v>
      </c>
      <c r="G12" s="118" t="s">
        <v>155</v>
      </c>
      <c r="H12" s="13"/>
    </row>
    <row r="13" spans="2:8" x14ac:dyDescent="0.25">
      <c r="B13" s="89">
        <v>8</v>
      </c>
      <c r="C13" s="12" t="s">
        <v>24</v>
      </c>
      <c r="D13" s="14" t="s">
        <v>6</v>
      </c>
      <c r="E13" s="89">
        <v>1980</v>
      </c>
      <c r="F13" s="7" t="s">
        <v>144</v>
      </c>
      <c r="G13" s="118" t="s">
        <v>155</v>
      </c>
      <c r="H13" s="13"/>
    </row>
    <row r="14" spans="2:8" x14ac:dyDescent="0.25">
      <c r="C14" s="12"/>
      <c r="D14" s="14"/>
      <c r="E14" s="14"/>
      <c r="H14" s="13"/>
    </row>
    <row r="15" spans="2:8" x14ac:dyDescent="0.25">
      <c r="C15" s="16"/>
    </row>
    <row r="16" spans="2:8" x14ac:dyDescent="0.25">
      <c r="B16" s="91" t="s">
        <v>117</v>
      </c>
      <c r="C16" s="16"/>
      <c r="G16" s="7"/>
    </row>
    <row r="17" spans="2:13" x14ac:dyDescent="0.25">
      <c r="B17" s="6" t="s">
        <v>7</v>
      </c>
      <c r="G17" s="7"/>
    </row>
    <row r="18" spans="2:13" x14ac:dyDescent="0.25">
      <c r="B18" s="7" t="s">
        <v>97</v>
      </c>
      <c r="C18" s="92" t="s">
        <v>55</v>
      </c>
      <c r="G18" s="7"/>
    </row>
    <row r="19" spans="2:13" x14ac:dyDescent="0.25">
      <c r="B19" s="17" t="s">
        <v>8</v>
      </c>
      <c r="G19" s="7"/>
    </row>
    <row r="20" spans="2:13" ht="8.25" customHeight="1" x14ac:dyDescent="0.25">
      <c r="G20" s="7"/>
      <c r="H20" s="20"/>
      <c r="I20" s="18"/>
      <c r="J20" s="18"/>
      <c r="K20" s="18"/>
      <c r="L20" s="18"/>
      <c r="M20" s="18"/>
    </row>
    <row r="21" spans="2:13" ht="43.5" customHeight="1" x14ac:dyDescent="0.25">
      <c r="B21" s="121" t="s">
        <v>118</v>
      </c>
      <c r="C21" s="121"/>
      <c r="D21" s="121"/>
      <c r="E21" s="121"/>
      <c r="F21" s="121"/>
      <c r="G21" s="7"/>
      <c r="H21" s="20"/>
      <c r="I21" s="18"/>
      <c r="J21" s="18"/>
      <c r="K21" s="18"/>
      <c r="L21" s="18"/>
      <c r="M21" s="18"/>
    </row>
    <row r="22" spans="2:13" ht="15.75" customHeight="1" x14ac:dyDescent="0.25">
      <c r="G22" s="7"/>
      <c r="H22" s="20"/>
      <c r="I22" s="18"/>
      <c r="J22" s="18"/>
      <c r="K22" s="18"/>
      <c r="L22" s="18"/>
      <c r="M22" s="18"/>
    </row>
    <row r="23" spans="2:13" ht="62.25" customHeight="1" x14ac:dyDescent="0.25">
      <c r="B23" s="121" t="s">
        <v>53</v>
      </c>
      <c r="C23" s="121"/>
      <c r="D23" s="121"/>
      <c r="E23" s="121"/>
      <c r="F23" s="121"/>
      <c r="G23" s="7"/>
      <c r="H23" s="20"/>
      <c r="I23" s="18"/>
      <c r="J23" s="18"/>
      <c r="K23" s="18"/>
      <c r="L23" s="18"/>
      <c r="M23" s="18"/>
    </row>
    <row r="24" spans="2:13" ht="14.25" customHeight="1" x14ac:dyDescent="0.25">
      <c r="G24" s="7"/>
      <c r="H24" s="20"/>
      <c r="I24" s="18"/>
      <c r="J24" s="18"/>
      <c r="K24" s="18"/>
      <c r="L24" s="18"/>
      <c r="M24" s="18"/>
    </row>
    <row r="25" spans="2:13" ht="16.5" customHeight="1" x14ac:dyDescent="0.25">
      <c r="B25" s="93" t="s">
        <v>119</v>
      </c>
      <c r="C25" s="93"/>
      <c r="D25" s="93"/>
      <c r="E25" s="93"/>
      <c r="F25" s="93"/>
      <c r="G25" s="7"/>
      <c r="H25" s="20"/>
      <c r="I25" s="18"/>
      <c r="J25" s="18"/>
      <c r="K25" s="18"/>
      <c r="L25" s="18"/>
      <c r="M25" s="18"/>
    </row>
    <row r="26" spans="2:13" ht="30.75" customHeight="1" x14ac:dyDescent="0.25">
      <c r="B26" s="122" t="s">
        <v>54</v>
      </c>
      <c r="C26" s="122"/>
      <c r="D26" s="122"/>
      <c r="E26" s="122"/>
      <c r="F26" s="122"/>
      <c r="G26" s="122"/>
      <c r="H26" s="20"/>
      <c r="I26" s="18"/>
      <c r="J26" s="18"/>
      <c r="K26" s="18"/>
      <c r="L26" s="18"/>
      <c r="M26" s="18"/>
    </row>
    <row r="27" spans="2:13" ht="18.75" customHeight="1" x14ac:dyDescent="0.25">
      <c r="B27" s="90"/>
      <c r="C27" s="90"/>
      <c r="D27" s="90"/>
      <c r="E27" s="90"/>
      <c r="F27" s="18"/>
      <c r="G27" s="19"/>
      <c r="H27" s="20"/>
      <c r="I27" s="18"/>
      <c r="J27" s="18"/>
      <c r="K27" s="18"/>
      <c r="L27" s="18"/>
      <c r="M27" s="18"/>
    </row>
    <row r="28" spans="2:13" ht="12" customHeight="1" x14ac:dyDescent="0.25">
      <c r="B28" s="90"/>
      <c r="C28" s="90"/>
      <c r="D28" s="90"/>
      <c r="E28" s="90"/>
      <c r="F28" s="18"/>
      <c r="G28" s="19"/>
      <c r="H28" s="20"/>
      <c r="I28" s="18"/>
      <c r="J28" s="18"/>
      <c r="K28" s="18"/>
      <c r="L28" s="18"/>
      <c r="M28" s="18"/>
    </row>
    <row r="29" spans="2:13" s="3" customFormat="1" x14ac:dyDescent="0.25">
      <c r="B29" s="7"/>
      <c r="C29" s="7"/>
      <c r="F29" s="7"/>
    </row>
    <row r="30" spans="2:13" s="3" customFormat="1" hidden="1" x14ac:dyDescent="0.25">
      <c r="B30" s="120" t="s">
        <v>56</v>
      </c>
      <c r="C30" s="120"/>
      <c r="F30" s="7"/>
    </row>
    <row r="31" spans="2:13" s="3" customFormat="1" ht="26.4" hidden="1" x14ac:dyDescent="0.25">
      <c r="B31" s="24" t="s">
        <v>12</v>
      </c>
      <c r="C31" s="23" t="s">
        <v>34</v>
      </c>
      <c r="F31" s="7"/>
    </row>
    <row r="32" spans="2:13" ht="26.4" hidden="1" x14ac:dyDescent="0.25">
      <c r="B32" s="24" t="s">
        <v>9</v>
      </c>
      <c r="C32" s="23" t="s">
        <v>15</v>
      </c>
    </row>
    <row r="33" spans="2:8" s="14" customFormat="1" ht="26.4" hidden="1" x14ac:dyDescent="0.25">
      <c r="B33" s="25" t="s">
        <v>9</v>
      </c>
      <c r="C33" s="26" t="s">
        <v>25</v>
      </c>
      <c r="G33" s="15"/>
      <c r="H33" s="13"/>
    </row>
    <row r="34" spans="2:8" s="14" customFormat="1" hidden="1" x14ac:dyDescent="0.25">
      <c r="G34" s="15"/>
      <c r="H34" s="13"/>
    </row>
    <row r="35" spans="2:8" hidden="1" x14ac:dyDescent="0.25">
      <c r="B35" s="120" t="s">
        <v>30</v>
      </c>
      <c r="C35" s="120"/>
    </row>
    <row r="36" spans="2:8" ht="26.4" hidden="1" x14ac:dyDescent="0.25">
      <c r="B36" s="21" t="s">
        <v>31</v>
      </c>
      <c r="C36" s="22" t="s">
        <v>32</v>
      </c>
      <c r="D36" s="27"/>
    </row>
    <row r="37" spans="2:8" ht="52.8" hidden="1" x14ac:dyDescent="0.25">
      <c r="B37" s="28" t="s">
        <v>29</v>
      </c>
      <c r="C37" s="26" t="s">
        <v>37</v>
      </c>
    </row>
    <row r="38" spans="2:8" ht="66" hidden="1" x14ac:dyDescent="0.25">
      <c r="B38" s="28" t="s">
        <v>27</v>
      </c>
      <c r="C38" s="29" t="s">
        <v>48</v>
      </c>
    </row>
    <row r="39" spans="2:8" ht="26.4" hidden="1" x14ac:dyDescent="0.25">
      <c r="B39" s="28" t="s">
        <v>9</v>
      </c>
      <c r="C39" s="30" t="s">
        <v>33</v>
      </c>
    </row>
  </sheetData>
  <mergeCells count="5">
    <mergeCell ref="B30:C30"/>
    <mergeCell ref="B35:C35"/>
    <mergeCell ref="B21:F21"/>
    <mergeCell ref="B23:F23"/>
    <mergeCell ref="B26:G26"/>
  </mergeCells>
  <phoneticPr fontId="44" type="noConversion"/>
  <hyperlinks>
    <hyperlink ref="C6" location="'MBS Issuance'!A1" display="US MBS Issuance" xr:uid="{EFF9E026-0A76-4F5D-B444-AC88761D3E97}"/>
    <hyperlink ref="C11" location="'MBS Outstanding'!A1" display="US MBS Outstanding" xr:uid="{2DF7254C-4703-42F5-A438-75077D4F4EE4}"/>
    <hyperlink ref="C13" location="'NonAgency Outstanding'!A1" display="US Non-Agency CMBS &amp; RMBS Outstanding" xr:uid="{B5548EED-2734-4C67-9DEC-7FE9501C833E}"/>
    <hyperlink ref="C12" location="'Non-Agency Issuance'!A1" display="US Non-Agency CMBS &amp; RMBS Issuance" xr:uid="{E602EA3A-5B90-41C2-8637-9938A6AD3CD7}"/>
    <hyperlink ref="C7" location="'Trading Volume - $'!A1" display="US MBS Daily Trading Volume - Average Daily Volume" xr:uid="{2BFEDACF-2D61-4388-A0F7-078A3F80B102}"/>
    <hyperlink ref="C8" location="'Trading Volume - #'!A1" display="US MBS Daily Trading Volume - Average Daily Number of Trades" xr:uid="{50878513-0C74-4F9F-AD0A-D03ED252F207}"/>
    <hyperlink ref="C9" location="'Fact Book $'!A1" display="FINRA Trace Fact Book Volumes, Average Daily Par Amount Traded" xr:uid="{FB76C210-2395-4E8C-95D0-22B3E55E5B50}"/>
    <hyperlink ref="C10" location="'Fact Book #'!A1" display="FINRA Trace Fact Book Volumes, Average Daily Number of Trades" xr:uid="{D5071248-EED0-4629-98BF-000263FDE271}"/>
    <hyperlink ref="C18" r:id="rId1" xr:uid="{1E1B2F42-30B5-4E17-8106-A776B3FC8517}"/>
  </hyperlinks>
  <pageMargins left="0.7" right="0.7" top="0.75" bottom="0.75" header="0.3" footer="0.3"/>
  <pageSetup orientation="portrait" horizontalDpi="90" verticalDpi="9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03"/>
  <sheetViews>
    <sheetView zoomScaleNormal="100" zoomScaleSheetLayoutView="100" workbookViewId="0">
      <pane ySplit="19" topLeftCell="A35" activePane="bottomLeft" state="frozen"/>
      <selection pane="bottomLeft" activeCell="I41" sqref="I41"/>
    </sheetView>
  </sheetViews>
  <sheetFormatPr defaultColWidth="9.109375" defaultRowHeight="11.4" x14ac:dyDescent="0.2"/>
  <cols>
    <col min="1" max="1" width="9.6640625" style="34" customWidth="1"/>
    <col min="2" max="3" width="10.6640625" style="34" customWidth="1"/>
    <col min="4" max="4" width="2.6640625" style="41" customWidth="1"/>
    <col min="5" max="6" width="10.6640625" style="34" customWidth="1"/>
    <col min="7" max="7" width="2.6640625" style="34" customWidth="1"/>
    <col min="8" max="10" width="10.6640625" style="34" customWidth="1"/>
    <col min="11" max="11" width="2.6640625" style="34" customWidth="1"/>
    <col min="12" max="13" width="9.6640625" style="34" customWidth="1"/>
    <col min="14" max="14" width="2.6640625" style="34" customWidth="1"/>
    <col min="15" max="16" width="9.6640625" style="34" customWidth="1"/>
    <col min="17" max="17" width="2.6640625" style="34" customWidth="1"/>
    <col min="18" max="20" width="9.6640625" style="34" customWidth="1"/>
    <col min="21" max="21" width="2.6640625" style="34" customWidth="1"/>
    <col min="22" max="23" width="9.6640625" style="34" customWidth="1"/>
    <col min="24" max="24" width="2.6640625" style="34" customWidth="1"/>
    <col min="25" max="26" width="9.6640625" style="34" customWidth="1"/>
    <col min="27" max="27" width="2.6640625" style="34" customWidth="1"/>
    <col min="28" max="30" width="9.6640625" style="34" customWidth="1"/>
    <col min="31" max="16384" width="9.109375" style="34"/>
  </cols>
  <sheetData>
    <row r="1" spans="1:4" s="47" customFormat="1" ht="13.2" x14ac:dyDescent="0.25">
      <c r="A1" s="21" t="s">
        <v>70</v>
      </c>
      <c r="B1" s="21" t="s">
        <v>82</v>
      </c>
      <c r="D1" s="48"/>
    </row>
    <row r="2" spans="1:4" s="47" customFormat="1" ht="13.2" x14ac:dyDescent="0.25">
      <c r="A2" s="21" t="s">
        <v>71</v>
      </c>
      <c r="B2" s="21" t="s">
        <v>31</v>
      </c>
      <c r="D2" s="48"/>
    </row>
    <row r="3" spans="1:4" s="47" customFormat="1" ht="13.2" x14ac:dyDescent="0.25">
      <c r="A3" s="21" t="s">
        <v>73</v>
      </c>
      <c r="B3" s="21" t="s">
        <v>96</v>
      </c>
      <c r="D3" s="48"/>
    </row>
    <row r="4" spans="1:4" s="45" customFormat="1" ht="10.199999999999999" x14ac:dyDescent="0.2">
      <c r="A4" s="33" t="s">
        <v>94</v>
      </c>
      <c r="B4" s="33" t="s">
        <v>10</v>
      </c>
      <c r="D4" s="46"/>
    </row>
    <row r="5" spans="1:4" s="45" customFormat="1" ht="10.199999999999999" x14ac:dyDescent="0.2">
      <c r="A5" s="33" t="s">
        <v>95</v>
      </c>
      <c r="B5" s="33" t="s">
        <v>154</v>
      </c>
      <c r="D5" s="46"/>
    </row>
    <row r="6" spans="1:4" s="45" customFormat="1" ht="10.199999999999999" x14ac:dyDescent="0.2">
      <c r="A6" s="33"/>
      <c r="B6" s="33" t="s">
        <v>36</v>
      </c>
      <c r="D6" s="46"/>
    </row>
    <row r="7" spans="1:4" s="45" customFormat="1" ht="10.199999999999999" x14ac:dyDescent="0.2">
      <c r="A7" s="33"/>
      <c r="B7" s="33" t="s">
        <v>35</v>
      </c>
      <c r="D7" s="46"/>
    </row>
    <row r="8" spans="1:4" s="45" customFormat="1" ht="10.199999999999999" x14ac:dyDescent="0.2">
      <c r="A8" s="33"/>
      <c r="B8" s="33" t="s">
        <v>52</v>
      </c>
      <c r="D8" s="46"/>
    </row>
    <row r="9" spans="1:4" s="45" customFormat="1" ht="10.199999999999999" x14ac:dyDescent="0.2">
      <c r="A9" s="33"/>
      <c r="B9" s="33" t="s">
        <v>50</v>
      </c>
      <c r="D9" s="46"/>
    </row>
    <row r="10" spans="1:4" s="45" customFormat="1" ht="10.199999999999999" x14ac:dyDescent="0.2">
      <c r="A10" s="33"/>
      <c r="B10" s="33" t="s">
        <v>127</v>
      </c>
      <c r="D10" s="46"/>
    </row>
    <row r="11" spans="1:4" s="45" customFormat="1" ht="10.199999999999999" x14ac:dyDescent="0.2">
      <c r="A11" s="33"/>
      <c r="B11" s="33" t="s">
        <v>40</v>
      </c>
      <c r="D11" s="46"/>
    </row>
    <row r="12" spans="1:4" s="45" customFormat="1" ht="10.199999999999999" x14ac:dyDescent="0.2">
      <c r="A12" s="33"/>
      <c r="B12" s="33" t="s">
        <v>49</v>
      </c>
      <c r="D12" s="46"/>
    </row>
    <row r="13" spans="1:4" s="45" customFormat="1" ht="10.199999999999999" x14ac:dyDescent="0.2">
      <c r="A13" s="33"/>
      <c r="B13" s="33" t="s">
        <v>59</v>
      </c>
      <c r="D13" s="46"/>
    </row>
    <row r="14" spans="1:4" x14ac:dyDescent="0.2">
      <c r="A14" s="32"/>
      <c r="B14" s="33" t="s">
        <v>28</v>
      </c>
    </row>
    <row r="15" spans="1:4" x14ac:dyDescent="0.2">
      <c r="A15" s="32"/>
      <c r="B15" s="33" t="s">
        <v>137</v>
      </c>
    </row>
    <row r="16" spans="1:4" x14ac:dyDescent="0.2">
      <c r="A16" s="32"/>
      <c r="B16" s="33"/>
    </row>
    <row r="17" spans="1:30" ht="12" x14ac:dyDescent="0.25">
      <c r="A17" s="32"/>
      <c r="B17" s="33"/>
      <c r="L17" s="127" t="s">
        <v>110</v>
      </c>
      <c r="M17" s="127"/>
      <c r="N17" s="127"/>
      <c r="O17" s="127"/>
      <c r="P17" s="127"/>
      <c r="Q17" s="127"/>
      <c r="R17" s="127"/>
      <c r="S17" s="127"/>
      <c r="T17" s="127"/>
      <c r="V17" s="127" t="s">
        <v>122</v>
      </c>
      <c r="W17" s="127"/>
      <c r="X17" s="127"/>
      <c r="Y17" s="127"/>
      <c r="Z17" s="127"/>
      <c r="AA17" s="127"/>
      <c r="AB17" s="127"/>
      <c r="AC17" s="127"/>
      <c r="AD17" s="127"/>
    </row>
    <row r="18" spans="1:30" ht="29.25" customHeight="1" x14ac:dyDescent="0.25">
      <c r="B18" s="123" t="s">
        <v>45</v>
      </c>
      <c r="C18" s="123"/>
      <c r="D18" s="49"/>
      <c r="E18" s="124" t="s">
        <v>12</v>
      </c>
      <c r="F18" s="124"/>
      <c r="G18" s="50"/>
      <c r="H18" s="124" t="s">
        <v>42</v>
      </c>
      <c r="I18" s="124"/>
      <c r="J18" s="124"/>
      <c r="L18" s="125" t="s">
        <v>45</v>
      </c>
      <c r="M18" s="125"/>
      <c r="N18" s="56"/>
      <c r="O18" s="126" t="s">
        <v>12</v>
      </c>
      <c r="P18" s="126"/>
      <c r="Q18" s="57"/>
      <c r="R18" s="126" t="s">
        <v>42</v>
      </c>
      <c r="S18" s="126"/>
      <c r="T18" s="126"/>
      <c r="V18" s="125" t="s">
        <v>45</v>
      </c>
      <c r="W18" s="125"/>
      <c r="X18" s="56"/>
      <c r="Y18" s="126" t="s">
        <v>12</v>
      </c>
      <c r="Z18" s="126"/>
      <c r="AA18" s="57"/>
      <c r="AB18" s="126" t="s">
        <v>42</v>
      </c>
      <c r="AC18" s="126"/>
      <c r="AD18" s="126"/>
    </row>
    <row r="19" spans="1:30" s="43" customFormat="1" ht="12" x14ac:dyDescent="0.25">
      <c r="A19" s="59" t="s">
        <v>60</v>
      </c>
      <c r="B19" s="51" t="s">
        <v>4</v>
      </c>
      <c r="C19" s="51" t="s">
        <v>3</v>
      </c>
      <c r="D19" s="60"/>
      <c r="E19" s="51" t="s">
        <v>14</v>
      </c>
      <c r="F19" s="51" t="s">
        <v>2</v>
      </c>
      <c r="G19" s="51"/>
      <c r="H19" s="51" t="s">
        <v>11</v>
      </c>
      <c r="I19" s="51" t="s">
        <v>12</v>
      </c>
      <c r="J19" s="51" t="s">
        <v>1</v>
      </c>
      <c r="L19" s="58" t="s">
        <v>4</v>
      </c>
      <c r="M19" s="58" t="s">
        <v>3</v>
      </c>
      <c r="N19" s="61"/>
      <c r="O19" s="58" t="s">
        <v>14</v>
      </c>
      <c r="P19" s="58" t="s">
        <v>2</v>
      </c>
      <c r="Q19" s="58"/>
      <c r="R19" s="58" t="s">
        <v>11</v>
      </c>
      <c r="S19" s="58" t="s">
        <v>12</v>
      </c>
      <c r="T19" s="58" t="s">
        <v>1</v>
      </c>
      <c r="V19" s="58" t="s">
        <v>4</v>
      </c>
      <c r="W19" s="58" t="s">
        <v>3</v>
      </c>
      <c r="X19" s="61"/>
      <c r="Y19" s="58" t="s">
        <v>14</v>
      </c>
      <c r="Z19" s="58" t="s">
        <v>2</v>
      </c>
      <c r="AA19" s="58"/>
      <c r="AB19" s="58" t="s">
        <v>11</v>
      </c>
      <c r="AC19" s="58" t="s">
        <v>12</v>
      </c>
      <c r="AD19" s="58" t="s">
        <v>1</v>
      </c>
    </row>
    <row r="20" spans="1:30" x14ac:dyDescent="0.2">
      <c r="A20" s="32">
        <v>1996</v>
      </c>
      <c r="B20" s="68">
        <v>371.07934038600007</v>
      </c>
      <c r="C20" s="68">
        <v>72.356228401999999</v>
      </c>
      <c r="D20" s="68"/>
      <c r="E20" s="68">
        <v>23.418274000000011</v>
      </c>
      <c r="F20" s="68">
        <v>84.92843500000015</v>
      </c>
      <c r="G20" s="68"/>
      <c r="H20" s="68">
        <f t="shared" ref="H20:H43" si="0">SUM(B20:C20)</f>
        <v>443.43556878800007</v>
      </c>
      <c r="I20" s="68">
        <f>SUM(E20:F20)</f>
        <v>108.34670900000016</v>
      </c>
      <c r="J20" s="68">
        <f>SUM(H20:I20)</f>
        <v>551.78227778800021</v>
      </c>
      <c r="K20" s="36"/>
      <c r="L20" s="65" t="s">
        <v>111</v>
      </c>
      <c r="M20" s="65" t="s">
        <v>111</v>
      </c>
      <c r="N20" s="65"/>
      <c r="O20" s="65" t="s">
        <v>111</v>
      </c>
      <c r="P20" s="66" t="s">
        <v>111</v>
      </c>
      <c r="Q20" s="65"/>
      <c r="R20" s="65" t="s">
        <v>111</v>
      </c>
      <c r="S20" s="65" t="s">
        <v>111</v>
      </c>
      <c r="T20" s="65" t="s">
        <v>111</v>
      </c>
      <c r="U20" s="36"/>
      <c r="V20" s="65" t="s">
        <v>111</v>
      </c>
      <c r="W20" s="65" t="s">
        <v>111</v>
      </c>
      <c r="X20" s="65"/>
      <c r="Y20" s="65" t="s">
        <v>111</v>
      </c>
      <c r="Z20" s="66" t="s">
        <v>111</v>
      </c>
      <c r="AA20" s="65"/>
      <c r="AB20" s="65" t="s">
        <v>111</v>
      </c>
      <c r="AC20" s="65" t="s">
        <v>111</v>
      </c>
      <c r="AD20" s="65" t="s">
        <v>111</v>
      </c>
    </row>
    <row r="21" spans="1:30" x14ac:dyDescent="0.2">
      <c r="A21" s="32">
        <v>1997</v>
      </c>
      <c r="B21" s="68">
        <v>368.69545876399997</v>
      </c>
      <c r="C21" s="68">
        <v>177.42707345600002</v>
      </c>
      <c r="D21" s="68"/>
      <c r="E21" s="68">
        <v>41.084476000000009</v>
      </c>
      <c r="F21" s="68">
        <v>138.00140100000019</v>
      </c>
      <c r="G21" s="68"/>
      <c r="H21" s="68">
        <f t="shared" si="0"/>
        <v>546.12253222000004</v>
      </c>
      <c r="I21" s="68">
        <f t="shared" ref="I21:I43" si="1">SUM(E21:F21)</f>
        <v>179.08587700000021</v>
      </c>
      <c r="J21" s="68">
        <f t="shared" ref="J21:J43" si="2">SUM(H21:I21)</f>
        <v>725.20840922000025</v>
      </c>
      <c r="K21" s="36"/>
      <c r="L21" s="65">
        <f>IFERROR(B21/B20-1, "n/a")</f>
        <v>-6.4241830858068338E-3</v>
      </c>
      <c r="M21" s="65">
        <f t="shared" ref="M21:T36" si="3">IFERROR(C21/C20-1, "n/a")</f>
        <v>1.4521326964451862</v>
      </c>
      <c r="N21" s="65"/>
      <c r="O21" s="65">
        <f t="shared" si="3"/>
        <v>0.754376774308815</v>
      </c>
      <c r="P21" s="65">
        <f t="shared" si="3"/>
        <v>0.62491397610234944</v>
      </c>
      <c r="Q21" s="65"/>
      <c r="R21" s="65">
        <f t="shared" si="3"/>
        <v>0.23157132774139977</v>
      </c>
      <c r="S21" s="65">
        <f t="shared" si="3"/>
        <v>0.65289632378220142</v>
      </c>
      <c r="T21" s="65">
        <f t="shared" si="3"/>
        <v>0.31430174257722698</v>
      </c>
      <c r="U21" s="68"/>
      <c r="V21" s="65" t="s">
        <v>111</v>
      </c>
      <c r="W21" s="65" t="s">
        <v>111</v>
      </c>
      <c r="X21" s="65"/>
      <c r="Y21" s="65" t="s">
        <v>111</v>
      </c>
      <c r="Z21" s="66" t="s">
        <v>111</v>
      </c>
      <c r="AA21" s="65"/>
      <c r="AB21" s="65" t="s">
        <v>111</v>
      </c>
      <c r="AC21" s="65" t="s">
        <v>111</v>
      </c>
      <c r="AD21" s="65" t="s">
        <v>111</v>
      </c>
    </row>
    <row r="22" spans="1:30" x14ac:dyDescent="0.2">
      <c r="A22" s="32">
        <v>1998</v>
      </c>
      <c r="B22" s="68">
        <v>726.09917838600006</v>
      </c>
      <c r="C22" s="68">
        <v>228.12162733399998</v>
      </c>
      <c r="D22" s="68"/>
      <c r="E22" s="68">
        <v>75.881197999999969</v>
      </c>
      <c r="F22" s="68">
        <v>231.61954299999948</v>
      </c>
      <c r="G22" s="68"/>
      <c r="H22" s="68">
        <f t="shared" si="0"/>
        <v>954.22080572000004</v>
      </c>
      <c r="I22" s="68">
        <f t="shared" si="1"/>
        <v>307.50074099999944</v>
      </c>
      <c r="J22" s="68">
        <f t="shared" si="2"/>
        <v>1261.7215467199994</v>
      </c>
      <c r="K22" s="36"/>
      <c r="L22" s="65">
        <f t="shared" ref="L22:L44" si="4">IFERROR(B22/B21-1, "n/a")</f>
        <v>0.96937380465749734</v>
      </c>
      <c r="M22" s="65">
        <f t="shared" si="3"/>
        <v>0.28572050978776731</v>
      </c>
      <c r="N22" s="65"/>
      <c r="O22" s="65">
        <f t="shared" si="3"/>
        <v>0.84695547778192304</v>
      </c>
      <c r="P22" s="65">
        <f t="shared" si="3"/>
        <v>0.67838544624629704</v>
      </c>
      <c r="Q22" s="65"/>
      <c r="R22" s="65">
        <f t="shared" si="3"/>
        <v>0.74726503563416724</v>
      </c>
      <c r="S22" s="65">
        <f t="shared" si="3"/>
        <v>0.71705745953378042</v>
      </c>
      <c r="T22" s="65">
        <f t="shared" si="3"/>
        <v>0.73980545547871857</v>
      </c>
      <c r="U22" s="68"/>
      <c r="V22" s="65" t="s">
        <v>111</v>
      </c>
      <c r="W22" s="65" t="s">
        <v>111</v>
      </c>
      <c r="X22" s="65"/>
      <c r="Y22" s="65" t="s">
        <v>111</v>
      </c>
      <c r="Z22" s="66" t="s">
        <v>111</v>
      </c>
      <c r="AA22" s="65"/>
      <c r="AB22" s="65" t="s">
        <v>111</v>
      </c>
      <c r="AC22" s="65" t="s">
        <v>111</v>
      </c>
      <c r="AD22" s="65" t="s">
        <v>111</v>
      </c>
    </row>
    <row r="23" spans="1:30" x14ac:dyDescent="0.2">
      <c r="A23" s="32">
        <v>1999</v>
      </c>
      <c r="B23" s="68">
        <v>684.23302086399985</v>
      </c>
      <c r="C23" s="68">
        <v>199.365678618</v>
      </c>
      <c r="D23" s="68"/>
      <c r="E23" s="68">
        <v>56.680610999999921</v>
      </c>
      <c r="F23" s="68">
        <v>181.74826400000009</v>
      </c>
      <c r="G23" s="68"/>
      <c r="H23" s="68">
        <f>SUM(B23:C23)</f>
        <v>883.5986994819998</v>
      </c>
      <c r="I23" s="68">
        <f t="shared" si="1"/>
        <v>238.42887500000001</v>
      </c>
      <c r="J23" s="68">
        <f t="shared" si="2"/>
        <v>1122.0275744819999</v>
      </c>
      <c r="K23" s="36"/>
      <c r="L23" s="65">
        <f t="shared" si="4"/>
        <v>-5.7659006879834052E-2</v>
      </c>
      <c r="M23" s="65">
        <f t="shared" si="3"/>
        <v>-0.12605533746214026</v>
      </c>
      <c r="N23" s="65"/>
      <c r="O23" s="65">
        <f t="shared" si="3"/>
        <v>-0.25303484270240506</v>
      </c>
      <c r="P23" s="65">
        <f t="shared" si="3"/>
        <v>-0.21531550556595092</v>
      </c>
      <c r="Q23" s="65"/>
      <c r="R23" s="65">
        <f t="shared" si="3"/>
        <v>-7.4010235172678795E-2</v>
      </c>
      <c r="S23" s="65">
        <f t="shared" si="3"/>
        <v>-0.22462341318390366</v>
      </c>
      <c r="T23" s="65">
        <f t="shared" si="3"/>
        <v>-0.11071695858816966</v>
      </c>
      <c r="U23" s="68"/>
      <c r="V23" s="65" t="s">
        <v>111</v>
      </c>
      <c r="W23" s="65" t="s">
        <v>111</v>
      </c>
      <c r="X23" s="65"/>
      <c r="Y23" s="65" t="s">
        <v>111</v>
      </c>
      <c r="Z23" s="66" t="s">
        <v>111</v>
      </c>
      <c r="AA23" s="65"/>
      <c r="AB23" s="65" t="s">
        <v>111</v>
      </c>
      <c r="AC23" s="65" t="s">
        <v>111</v>
      </c>
      <c r="AD23" s="65" t="s">
        <v>111</v>
      </c>
    </row>
    <row r="24" spans="1:30" x14ac:dyDescent="0.2">
      <c r="A24" s="32">
        <v>2000</v>
      </c>
      <c r="B24" s="68">
        <v>484.38576360000002</v>
      </c>
      <c r="C24" s="68">
        <v>99.987319800999998</v>
      </c>
      <c r="D24" s="68"/>
      <c r="E24" s="68">
        <v>47.074009999999994</v>
      </c>
      <c r="F24" s="68">
        <v>148.43730299999947</v>
      </c>
      <c r="G24" s="68"/>
      <c r="H24" s="68">
        <f t="shared" si="0"/>
        <v>584.37308340100003</v>
      </c>
      <c r="I24" s="68">
        <f t="shared" si="1"/>
        <v>195.51131299999946</v>
      </c>
      <c r="J24" s="68">
        <f t="shared" si="2"/>
        <v>779.88439640099955</v>
      </c>
      <c r="K24" s="36"/>
      <c r="L24" s="65">
        <f t="shared" si="4"/>
        <v>-0.29207485048243831</v>
      </c>
      <c r="M24" s="65">
        <f t="shared" si="3"/>
        <v>-0.49847275371512967</v>
      </c>
      <c r="N24" s="65"/>
      <c r="O24" s="65">
        <f t="shared" si="3"/>
        <v>-0.16948654629005222</v>
      </c>
      <c r="P24" s="65">
        <f t="shared" si="3"/>
        <v>-0.18328076575191166</v>
      </c>
      <c r="Q24" s="65"/>
      <c r="R24" s="65">
        <f t="shared" si="3"/>
        <v>-0.33864424682428518</v>
      </c>
      <c r="S24" s="65">
        <f t="shared" si="3"/>
        <v>-0.18000152875779218</v>
      </c>
      <c r="T24" s="65">
        <f t="shared" si="3"/>
        <v>-0.30493294983321206</v>
      </c>
      <c r="U24" s="68"/>
      <c r="V24" s="65" t="s">
        <v>111</v>
      </c>
      <c r="W24" s="65" t="s">
        <v>111</v>
      </c>
      <c r="X24" s="65"/>
      <c r="Y24" s="65" t="s">
        <v>111</v>
      </c>
      <c r="Z24" s="66" t="s">
        <v>111</v>
      </c>
      <c r="AA24" s="65"/>
      <c r="AB24" s="65" t="s">
        <v>111</v>
      </c>
      <c r="AC24" s="65" t="s">
        <v>111</v>
      </c>
      <c r="AD24" s="65" t="s">
        <v>111</v>
      </c>
    </row>
    <row r="25" spans="1:30" x14ac:dyDescent="0.2">
      <c r="A25" s="32">
        <v>2001</v>
      </c>
      <c r="B25" s="68">
        <v>1089.6536500329998</v>
      </c>
      <c r="C25" s="68">
        <v>389.34777653899999</v>
      </c>
      <c r="D25" s="68"/>
      <c r="E25" s="68">
        <v>67.427725000000081</v>
      </c>
      <c r="F25" s="68">
        <v>272.0342969999985</v>
      </c>
      <c r="G25" s="68"/>
      <c r="H25" s="68">
        <f t="shared" si="0"/>
        <v>1479.0014265719999</v>
      </c>
      <c r="I25" s="68">
        <f t="shared" si="1"/>
        <v>339.46202199999857</v>
      </c>
      <c r="J25" s="68">
        <f t="shared" si="2"/>
        <v>1818.4634485719985</v>
      </c>
      <c r="K25" s="36"/>
      <c r="L25" s="65">
        <f t="shared" si="4"/>
        <v>1.2495575467259661</v>
      </c>
      <c r="M25" s="65">
        <f t="shared" si="3"/>
        <v>2.8939715287288461</v>
      </c>
      <c r="N25" s="65"/>
      <c r="O25" s="65">
        <f t="shared" si="3"/>
        <v>0.43237691031633152</v>
      </c>
      <c r="P25" s="65">
        <f t="shared" si="3"/>
        <v>0.83265453832719838</v>
      </c>
      <c r="Q25" s="65"/>
      <c r="R25" s="65">
        <f t="shared" si="3"/>
        <v>1.5309198328648908</v>
      </c>
      <c r="S25" s="65">
        <f t="shared" si="3"/>
        <v>0.7362781559346363</v>
      </c>
      <c r="T25" s="65">
        <f t="shared" si="3"/>
        <v>1.3317089775918332</v>
      </c>
      <c r="U25" s="68"/>
      <c r="V25" s="65" t="s">
        <v>111</v>
      </c>
      <c r="W25" s="65" t="s">
        <v>111</v>
      </c>
      <c r="X25" s="65"/>
      <c r="Y25" s="65" t="s">
        <v>111</v>
      </c>
      <c r="Z25" s="66" t="s">
        <v>111</v>
      </c>
      <c r="AA25" s="65"/>
      <c r="AB25" s="65" t="s">
        <v>111</v>
      </c>
      <c r="AC25" s="65" t="s">
        <v>111</v>
      </c>
      <c r="AD25" s="65" t="s">
        <v>111</v>
      </c>
    </row>
    <row r="26" spans="1:30" x14ac:dyDescent="0.2">
      <c r="A26" s="32">
        <v>2002</v>
      </c>
      <c r="B26" s="68">
        <v>1446.2906198679998</v>
      </c>
      <c r="C26" s="68">
        <v>593.16442546099995</v>
      </c>
      <c r="D26" s="68"/>
      <c r="E26" s="68">
        <v>54.426577000000108</v>
      </c>
      <c r="F26" s="68">
        <v>420.99464700000186</v>
      </c>
      <c r="G26" s="68"/>
      <c r="H26" s="68">
        <f t="shared" si="0"/>
        <v>2039.4550453289999</v>
      </c>
      <c r="I26" s="68">
        <f t="shared" si="1"/>
        <v>475.42122400000198</v>
      </c>
      <c r="J26" s="68">
        <f t="shared" si="2"/>
        <v>2514.8762693290018</v>
      </c>
      <c r="K26" s="36"/>
      <c r="L26" s="65">
        <f t="shared" si="4"/>
        <v>0.32729387895337148</v>
      </c>
      <c r="M26" s="65">
        <f t="shared" si="3"/>
        <v>0.5234822469869278</v>
      </c>
      <c r="N26" s="65"/>
      <c r="O26" s="65">
        <f t="shared" si="3"/>
        <v>-0.19281605600663465</v>
      </c>
      <c r="P26" s="65">
        <f t="shared" si="3"/>
        <v>0.54757930026743717</v>
      </c>
      <c r="Q26" s="65"/>
      <c r="R26" s="65">
        <f t="shared" si="3"/>
        <v>0.37894055319203312</v>
      </c>
      <c r="S26" s="65">
        <f t="shared" si="3"/>
        <v>0.40051373405182855</v>
      </c>
      <c r="T26" s="65">
        <f t="shared" si="3"/>
        <v>0.38296773097302661</v>
      </c>
      <c r="U26" s="68"/>
      <c r="V26" s="65" t="s">
        <v>111</v>
      </c>
      <c r="W26" s="65" t="s">
        <v>111</v>
      </c>
      <c r="X26" s="65"/>
      <c r="Y26" s="65" t="s">
        <v>111</v>
      </c>
      <c r="Z26" s="66" t="s">
        <v>111</v>
      </c>
      <c r="AA26" s="65"/>
      <c r="AB26" s="65" t="s">
        <v>111</v>
      </c>
      <c r="AC26" s="65" t="s">
        <v>111</v>
      </c>
      <c r="AD26" s="65" t="s">
        <v>111</v>
      </c>
    </row>
    <row r="27" spans="1:30" x14ac:dyDescent="0.2">
      <c r="A27" s="32">
        <v>2003</v>
      </c>
      <c r="B27" s="68">
        <v>2164.3346291409994</v>
      </c>
      <c r="C27" s="68">
        <v>624.7570186910001</v>
      </c>
      <c r="D27" s="68"/>
      <c r="E27" s="68">
        <v>83.505269000000183</v>
      </c>
      <c r="F27" s="68">
        <v>664.57968769999911</v>
      </c>
      <c r="G27" s="68"/>
      <c r="H27" s="68">
        <f t="shared" si="0"/>
        <v>2789.0916478319996</v>
      </c>
      <c r="I27" s="68">
        <f t="shared" si="1"/>
        <v>748.08495669999934</v>
      </c>
      <c r="J27" s="68">
        <f t="shared" si="2"/>
        <v>3537.1766045319991</v>
      </c>
      <c r="K27" s="36"/>
      <c r="L27" s="65">
        <f t="shared" si="4"/>
        <v>0.49647283845243639</v>
      </c>
      <c r="M27" s="65">
        <f t="shared" si="3"/>
        <v>5.326110581471033E-2</v>
      </c>
      <c r="N27" s="65"/>
      <c r="O27" s="65">
        <f t="shared" si="3"/>
        <v>0.53427376114430314</v>
      </c>
      <c r="P27" s="65">
        <f t="shared" si="3"/>
        <v>0.5785941518158928</v>
      </c>
      <c r="Q27" s="65"/>
      <c r="R27" s="65">
        <f t="shared" si="3"/>
        <v>0.3675671127048894</v>
      </c>
      <c r="S27" s="65">
        <f t="shared" si="3"/>
        <v>0.57352032037172207</v>
      </c>
      <c r="T27" s="65">
        <f t="shared" si="3"/>
        <v>0.40650124527826526</v>
      </c>
      <c r="U27" s="68"/>
      <c r="V27" s="65" t="s">
        <v>111</v>
      </c>
      <c r="W27" s="65" t="s">
        <v>111</v>
      </c>
      <c r="X27" s="65"/>
      <c r="Y27" s="65" t="s">
        <v>111</v>
      </c>
      <c r="Z27" s="66" t="s">
        <v>111</v>
      </c>
      <c r="AA27" s="65"/>
      <c r="AB27" s="65" t="s">
        <v>111</v>
      </c>
      <c r="AC27" s="65" t="s">
        <v>111</v>
      </c>
      <c r="AD27" s="65" t="s">
        <v>111</v>
      </c>
    </row>
    <row r="28" spans="1:30" x14ac:dyDescent="0.2">
      <c r="A28" s="32">
        <v>2004</v>
      </c>
      <c r="B28" s="68">
        <v>1035.9341835619998</v>
      </c>
      <c r="C28" s="68">
        <v>373.93806788800003</v>
      </c>
      <c r="D28" s="68"/>
      <c r="E28" s="68">
        <v>100.97378700000002</v>
      </c>
      <c r="F28" s="68">
        <v>917.82280019999712</v>
      </c>
      <c r="G28" s="68"/>
      <c r="H28" s="68">
        <f t="shared" si="0"/>
        <v>1409.8722514499998</v>
      </c>
      <c r="I28" s="68">
        <f t="shared" si="1"/>
        <v>1018.7965871999971</v>
      </c>
      <c r="J28" s="68">
        <f t="shared" si="2"/>
        <v>2428.6688386499968</v>
      </c>
      <c r="K28" s="36"/>
      <c r="L28" s="65">
        <f t="shared" si="4"/>
        <v>-0.52136135992374211</v>
      </c>
      <c r="M28" s="65">
        <f t="shared" si="3"/>
        <v>-0.401466399414799</v>
      </c>
      <c r="N28" s="65"/>
      <c r="O28" s="65">
        <f t="shared" si="3"/>
        <v>0.20919060808006962</v>
      </c>
      <c r="P28" s="65">
        <f t="shared" si="3"/>
        <v>0.38105755741110703</v>
      </c>
      <c r="Q28" s="65"/>
      <c r="R28" s="65">
        <f t="shared" si="3"/>
        <v>-0.4945048677242595</v>
      </c>
      <c r="S28" s="65">
        <f t="shared" si="3"/>
        <v>0.36187284355266058</v>
      </c>
      <c r="T28" s="65">
        <f t="shared" si="3"/>
        <v>-0.31338773542201126</v>
      </c>
      <c r="U28" s="68"/>
      <c r="V28" s="65" t="s">
        <v>111</v>
      </c>
      <c r="W28" s="65" t="s">
        <v>111</v>
      </c>
      <c r="X28" s="65"/>
      <c r="Y28" s="65" t="s">
        <v>111</v>
      </c>
      <c r="Z28" s="66" t="s">
        <v>111</v>
      </c>
      <c r="AA28" s="65"/>
      <c r="AB28" s="65" t="s">
        <v>111</v>
      </c>
      <c r="AC28" s="65" t="s">
        <v>111</v>
      </c>
      <c r="AD28" s="65" t="s">
        <v>111</v>
      </c>
    </row>
    <row r="29" spans="1:30" x14ac:dyDescent="0.2">
      <c r="A29" s="32">
        <v>2005</v>
      </c>
      <c r="B29" s="68">
        <v>995.6401279759998</v>
      </c>
      <c r="C29" s="68">
        <v>334.17016686300002</v>
      </c>
      <c r="D29" s="68"/>
      <c r="E29" s="68">
        <v>175.81675999999976</v>
      </c>
      <c r="F29" s="68">
        <v>1259.0979470000054</v>
      </c>
      <c r="G29" s="68"/>
      <c r="H29" s="68">
        <f t="shared" si="0"/>
        <v>1329.8102948389999</v>
      </c>
      <c r="I29" s="68">
        <f t="shared" si="1"/>
        <v>1434.9147070000051</v>
      </c>
      <c r="J29" s="68">
        <f t="shared" si="2"/>
        <v>2764.725001839005</v>
      </c>
      <c r="K29" s="36"/>
      <c r="L29" s="65">
        <f t="shared" si="4"/>
        <v>-3.8896347109090734E-2</v>
      </c>
      <c r="M29" s="65">
        <f t="shared" si="3"/>
        <v>-0.10634889688982152</v>
      </c>
      <c r="N29" s="65"/>
      <c r="O29" s="65">
        <f t="shared" si="3"/>
        <v>0.74121190482832677</v>
      </c>
      <c r="P29" s="65">
        <f t="shared" si="3"/>
        <v>0.37183119304253842</v>
      </c>
      <c r="Q29" s="65"/>
      <c r="R29" s="65">
        <f t="shared" si="3"/>
        <v>-5.6786674486755229E-2</v>
      </c>
      <c r="S29" s="65">
        <f t="shared" si="3"/>
        <v>0.40844082619440591</v>
      </c>
      <c r="T29" s="65">
        <f t="shared" si="3"/>
        <v>0.13837051714955462</v>
      </c>
      <c r="U29" s="68"/>
      <c r="V29" s="65" t="s">
        <v>111</v>
      </c>
      <c r="W29" s="65" t="s">
        <v>111</v>
      </c>
      <c r="X29" s="65"/>
      <c r="Y29" s="65" t="s">
        <v>111</v>
      </c>
      <c r="Z29" s="66" t="s">
        <v>111</v>
      </c>
      <c r="AA29" s="65"/>
      <c r="AB29" s="65" t="s">
        <v>111</v>
      </c>
      <c r="AC29" s="65" t="s">
        <v>111</v>
      </c>
      <c r="AD29" s="65" t="s">
        <v>111</v>
      </c>
    </row>
    <row r="30" spans="1:30" x14ac:dyDescent="0.2">
      <c r="A30" s="32">
        <v>2006</v>
      </c>
      <c r="B30" s="68">
        <v>903.71433112299985</v>
      </c>
      <c r="C30" s="68">
        <v>295.60946127400001</v>
      </c>
      <c r="D30" s="68"/>
      <c r="E30" s="68">
        <v>213.78679899999949</v>
      </c>
      <c r="F30" s="68">
        <v>1278.0108197000027</v>
      </c>
      <c r="G30" s="68"/>
      <c r="H30" s="68">
        <f t="shared" si="0"/>
        <v>1199.3237923969998</v>
      </c>
      <c r="I30" s="68">
        <f t="shared" si="1"/>
        <v>1491.7976187000022</v>
      </c>
      <c r="J30" s="68">
        <f t="shared" si="2"/>
        <v>2691.1214110970022</v>
      </c>
      <c r="K30" s="36"/>
      <c r="L30" s="65">
        <f t="shared" si="4"/>
        <v>-9.2328336584698079E-2</v>
      </c>
      <c r="M30" s="65">
        <f t="shared" si="3"/>
        <v>-0.11539242401853533</v>
      </c>
      <c r="N30" s="65"/>
      <c r="O30" s="65">
        <f t="shared" si="3"/>
        <v>0.21596370562169254</v>
      </c>
      <c r="P30" s="65">
        <f t="shared" si="3"/>
        <v>1.5020970167618941E-2</v>
      </c>
      <c r="Q30" s="65"/>
      <c r="R30" s="65">
        <f t="shared" si="3"/>
        <v>-9.8124148194986049E-2</v>
      </c>
      <c r="S30" s="65">
        <f t="shared" si="3"/>
        <v>3.9642015948754938E-2</v>
      </c>
      <c r="T30" s="65">
        <f t="shared" si="3"/>
        <v>-2.6622391266055034E-2</v>
      </c>
      <c r="U30" s="68"/>
      <c r="V30" s="65" t="s">
        <v>111</v>
      </c>
      <c r="W30" s="65" t="s">
        <v>111</v>
      </c>
      <c r="X30" s="65"/>
      <c r="Y30" s="65" t="s">
        <v>111</v>
      </c>
      <c r="Z30" s="66" t="s">
        <v>111</v>
      </c>
      <c r="AA30" s="65"/>
      <c r="AB30" s="65" t="s">
        <v>111</v>
      </c>
      <c r="AC30" s="65" t="s">
        <v>111</v>
      </c>
      <c r="AD30" s="65" t="s">
        <v>111</v>
      </c>
    </row>
    <row r="31" spans="1:30" x14ac:dyDescent="0.2">
      <c r="A31" s="32">
        <v>2007</v>
      </c>
      <c r="B31" s="68">
        <v>1148.2971099869999</v>
      </c>
      <c r="C31" s="68">
        <v>257.15581734900002</v>
      </c>
      <c r="D31" s="68"/>
      <c r="E31" s="68">
        <v>240.88989499999985</v>
      </c>
      <c r="F31" s="68">
        <v>788.21748199998854</v>
      </c>
      <c r="G31" s="68" t="s">
        <v>0</v>
      </c>
      <c r="H31" s="68">
        <f t="shared" si="0"/>
        <v>1405.4529273359999</v>
      </c>
      <c r="I31" s="68">
        <f t="shared" si="1"/>
        <v>1029.1073769999884</v>
      </c>
      <c r="J31" s="68">
        <f t="shared" si="2"/>
        <v>2434.5603043359883</v>
      </c>
      <c r="K31" s="36"/>
      <c r="L31" s="65">
        <f t="shared" si="4"/>
        <v>0.27064169554561501</v>
      </c>
      <c r="M31" s="65">
        <f t="shared" si="3"/>
        <v>-0.13008258855881938</v>
      </c>
      <c r="N31" s="65"/>
      <c r="O31" s="65">
        <f t="shared" si="3"/>
        <v>0.12677628425504617</v>
      </c>
      <c r="P31" s="65">
        <f t="shared" si="3"/>
        <v>-0.38324662839316737</v>
      </c>
      <c r="Q31" s="65"/>
      <c r="R31" s="65">
        <f t="shared" si="3"/>
        <v>0.17187112958630224</v>
      </c>
      <c r="S31" s="65">
        <f t="shared" si="3"/>
        <v>-0.31015617393411321</v>
      </c>
      <c r="T31" s="65">
        <f t="shared" si="3"/>
        <v>-9.5336132254408401E-2</v>
      </c>
      <c r="U31" s="68"/>
      <c r="V31" s="65" t="s">
        <v>111</v>
      </c>
      <c r="W31" s="65" t="s">
        <v>111</v>
      </c>
      <c r="X31" s="65"/>
      <c r="Y31" s="65" t="s">
        <v>111</v>
      </c>
      <c r="Z31" s="66" t="s">
        <v>111</v>
      </c>
      <c r="AA31" s="65"/>
      <c r="AB31" s="65" t="s">
        <v>111</v>
      </c>
      <c r="AC31" s="65" t="s">
        <v>111</v>
      </c>
      <c r="AD31" s="65" t="s">
        <v>111</v>
      </c>
    </row>
    <row r="32" spans="1:30" x14ac:dyDescent="0.2">
      <c r="A32" s="32">
        <v>2008</v>
      </c>
      <c r="B32" s="68">
        <v>1173.884618134</v>
      </c>
      <c r="C32" s="68">
        <v>150.06318251399998</v>
      </c>
      <c r="D32" s="68"/>
      <c r="E32" s="68">
        <v>17.319503000000012</v>
      </c>
      <c r="F32" s="68">
        <v>52.71268799999995</v>
      </c>
      <c r="G32" s="68" t="s">
        <v>0</v>
      </c>
      <c r="H32" s="68">
        <f t="shared" si="0"/>
        <v>1323.9478006479999</v>
      </c>
      <c r="I32" s="68">
        <f t="shared" si="1"/>
        <v>70.032190999999955</v>
      </c>
      <c r="J32" s="68">
        <f t="shared" si="2"/>
        <v>1393.9799916479999</v>
      </c>
      <c r="K32" s="36"/>
      <c r="L32" s="65">
        <f t="shared" si="4"/>
        <v>2.2283003174404792E-2</v>
      </c>
      <c r="M32" s="65">
        <f t="shared" si="3"/>
        <v>-0.41645036825925219</v>
      </c>
      <c r="N32" s="65"/>
      <c r="O32" s="65">
        <f t="shared" si="3"/>
        <v>-0.92810199448175268</v>
      </c>
      <c r="P32" s="65">
        <f t="shared" si="3"/>
        <v>-0.93312418310458034</v>
      </c>
      <c r="Q32" s="65"/>
      <c r="R32" s="65">
        <f t="shared" si="3"/>
        <v>-5.7992071525647559E-2</v>
      </c>
      <c r="S32" s="65">
        <f t="shared" si="3"/>
        <v>-0.93194860656411294</v>
      </c>
      <c r="T32" s="65">
        <f t="shared" si="3"/>
        <v>-0.42742022484910291</v>
      </c>
      <c r="U32" s="68"/>
      <c r="V32" s="65" t="s">
        <v>111</v>
      </c>
      <c r="W32" s="65" t="s">
        <v>111</v>
      </c>
      <c r="X32" s="65"/>
      <c r="Y32" s="65" t="s">
        <v>111</v>
      </c>
      <c r="Z32" s="66" t="s">
        <v>111</v>
      </c>
      <c r="AA32" s="65"/>
      <c r="AB32" s="65" t="s">
        <v>111</v>
      </c>
      <c r="AC32" s="65" t="s">
        <v>111</v>
      </c>
      <c r="AD32" s="65" t="s">
        <v>111</v>
      </c>
    </row>
    <row r="33" spans="1:30" x14ac:dyDescent="0.2">
      <c r="A33" s="32">
        <v>2009</v>
      </c>
      <c r="B33" s="68">
        <v>1777.370322862</v>
      </c>
      <c r="C33" s="68">
        <v>311.21748560200001</v>
      </c>
      <c r="D33" s="68"/>
      <c r="E33" s="68">
        <v>11.043413000000001</v>
      </c>
      <c r="F33" s="68">
        <v>72.454343999999963</v>
      </c>
      <c r="G33" s="68" t="s">
        <v>0</v>
      </c>
      <c r="H33" s="68">
        <f t="shared" si="0"/>
        <v>2088.5878084639999</v>
      </c>
      <c r="I33" s="68">
        <f t="shared" si="1"/>
        <v>83.497756999999964</v>
      </c>
      <c r="J33" s="68">
        <f t="shared" si="2"/>
        <v>2172.085565464</v>
      </c>
      <c r="K33" s="36"/>
      <c r="L33" s="65">
        <f>IFERROR(B33/B32-1, "n/a")</f>
        <v>0.51409286347690397</v>
      </c>
      <c r="M33" s="65">
        <f t="shared" si="3"/>
        <v>1.0739096718341643</v>
      </c>
      <c r="N33" s="65"/>
      <c r="O33" s="65">
        <f t="shared" si="3"/>
        <v>-0.36237125280096127</v>
      </c>
      <c r="P33" s="65">
        <f t="shared" si="3"/>
        <v>0.3745143104825166</v>
      </c>
      <c r="Q33" s="65"/>
      <c r="R33" s="65">
        <f t="shared" si="3"/>
        <v>0.5775454345267621</v>
      </c>
      <c r="S33" s="65">
        <f t="shared" si="3"/>
        <v>0.19227680596198993</v>
      </c>
      <c r="T33" s="65">
        <f t="shared" si="3"/>
        <v>0.55818991554972253</v>
      </c>
      <c r="U33" s="68"/>
      <c r="V33" s="65" t="s">
        <v>111</v>
      </c>
      <c r="W33" s="65" t="s">
        <v>111</v>
      </c>
      <c r="X33" s="65"/>
      <c r="Y33" s="65" t="s">
        <v>111</v>
      </c>
      <c r="Z33" s="66" t="s">
        <v>111</v>
      </c>
      <c r="AA33" s="65"/>
      <c r="AB33" s="65" t="s">
        <v>111</v>
      </c>
      <c r="AC33" s="65" t="s">
        <v>111</v>
      </c>
      <c r="AD33" s="65" t="s">
        <v>111</v>
      </c>
    </row>
    <row r="34" spans="1:30" x14ac:dyDescent="0.2">
      <c r="A34" s="32">
        <v>2010</v>
      </c>
      <c r="B34" s="68">
        <v>1428.2708656630002</v>
      </c>
      <c r="C34" s="68">
        <v>493.05888598899998</v>
      </c>
      <c r="D34" s="68"/>
      <c r="E34" s="68">
        <v>24.619021</v>
      </c>
      <c r="F34" s="68">
        <v>66.638849999999891</v>
      </c>
      <c r="G34" s="68"/>
      <c r="H34" s="68">
        <f t="shared" si="0"/>
        <v>1921.3297516520001</v>
      </c>
      <c r="I34" s="68">
        <f t="shared" si="1"/>
        <v>91.257870999999895</v>
      </c>
      <c r="J34" s="68">
        <f t="shared" si="2"/>
        <v>2012.5876226519999</v>
      </c>
      <c r="K34" s="36"/>
      <c r="L34" s="65">
        <f t="shared" si="4"/>
        <v>-0.19641346134150839</v>
      </c>
      <c r="M34" s="65">
        <f t="shared" si="3"/>
        <v>0.58429043610855325</v>
      </c>
      <c r="N34" s="65"/>
      <c r="O34" s="65">
        <f t="shared" si="3"/>
        <v>1.2292946030362168</v>
      </c>
      <c r="P34" s="65">
        <f t="shared" si="3"/>
        <v>-8.0264255791206551E-2</v>
      </c>
      <c r="Q34" s="65"/>
      <c r="R34" s="65">
        <f t="shared" si="3"/>
        <v>-8.0081888888839936E-2</v>
      </c>
      <c r="S34" s="65">
        <f t="shared" si="3"/>
        <v>9.2937993531969187E-2</v>
      </c>
      <c r="T34" s="65">
        <f t="shared" si="3"/>
        <v>-7.3430782538222994E-2</v>
      </c>
      <c r="U34" s="68"/>
      <c r="V34" s="65" t="s">
        <v>111</v>
      </c>
      <c r="W34" s="65" t="s">
        <v>111</v>
      </c>
      <c r="X34" s="65"/>
      <c r="Y34" s="65" t="s">
        <v>111</v>
      </c>
      <c r="Z34" s="66" t="s">
        <v>111</v>
      </c>
      <c r="AA34" s="65"/>
      <c r="AB34" s="65" t="s">
        <v>111</v>
      </c>
      <c r="AC34" s="65" t="s">
        <v>111</v>
      </c>
      <c r="AD34" s="65" t="s">
        <v>111</v>
      </c>
    </row>
    <row r="35" spans="1:30" x14ac:dyDescent="0.2">
      <c r="A35" s="32">
        <v>2011</v>
      </c>
      <c r="B35" s="68">
        <v>1242.2512874030001</v>
      </c>
      <c r="C35" s="68">
        <v>410.89958098299996</v>
      </c>
      <c r="D35" s="68"/>
      <c r="E35" s="68">
        <v>34.490367999999997</v>
      </c>
      <c r="F35" s="68">
        <v>37.146532000000036</v>
      </c>
      <c r="G35" s="68"/>
      <c r="H35" s="68">
        <f t="shared" si="0"/>
        <v>1653.1508683860002</v>
      </c>
      <c r="I35" s="68">
        <f t="shared" si="1"/>
        <v>71.636900000000026</v>
      </c>
      <c r="J35" s="68">
        <f t="shared" si="2"/>
        <v>1724.7877683860002</v>
      </c>
      <c r="K35" s="36"/>
      <c r="L35" s="65">
        <f t="shared" si="4"/>
        <v>-0.13024110673408595</v>
      </c>
      <c r="M35" s="65">
        <f t="shared" si="3"/>
        <v>-0.16663183108687141</v>
      </c>
      <c r="N35" s="65"/>
      <c r="O35" s="65">
        <f t="shared" si="3"/>
        <v>0.40096423817990146</v>
      </c>
      <c r="P35" s="65">
        <f t="shared" si="3"/>
        <v>-0.44256943209554045</v>
      </c>
      <c r="Q35" s="65"/>
      <c r="R35" s="65">
        <f t="shared" si="3"/>
        <v>-0.13957983164285781</v>
      </c>
      <c r="S35" s="65">
        <f t="shared" si="3"/>
        <v>-0.2150057938563994</v>
      </c>
      <c r="T35" s="65">
        <f t="shared" si="3"/>
        <v>-0.14299991266306411</v>
      </c>
      <c r="U35" s="68"/>
      <c r="V35" s="65" t="s">
        <v>111</v>
      </c>
      <c r="W35" s="65" t="s">
        <v>111</v>
      </c>
      <c r="X35" s="65"/>
      <c r="Y35" s="65" t="s">
        <v>111</v>
      </c>
      <c r="Z35" s="66" t="s">
        <v>111</v>
      </c>
      <c r="AA35" s="65"/>
      <c r="AB35" s="65" t="s">
        <v>111</v>
      </c>
      <c r="AC35" s="65" t="s">
        <v>111</v>
      </c>
      <c r="AD35" s="65" t="s">
        <v>111</v>
      </c>
    </row>
    <row r="36" spans="1:30" x14ac:dyDescent="0.2">
      <c r="A36" s="32">
        <v>2012</v>
      </c>
      <c r="B36" s="68">
        <v>1758.6828514729998</v>
      </c>
      <c r="C36" s="68">
        <v>360.48579326100003</v>
      </c>
      <c r="D36" s="68"/>
      <c r="E36" s="68">
        <v>48.030688999999988</v>
      </c>
      <c r="F36" s="68">
        <v>27.922267000000016</v>
      </c>
      <c r="G36" s="68"/>
      <c r="H36" s="68">
        <f t="shared" si="0"/>
        <v>2119.1686447339998</v>
      </c>
      <c r="I36" s="68">
        <f t="shared" si="1"/>
        <v>75.952956</v>
      </c>
      <c r="J36" s="68">
        <f t="shared" si="2"/>
        <v>2195.1216007339999</v>
      </c>
      <c r="K36" s="36"/>
      <c r="L36" s="65">
        <f t="shared" si="4"/>
        <v>0.41572230136273824</v>
      </c>
      <c r="M36" s="65">
        <f t="shared" si="3"/>
        <v>-0.12269126096793392</v>
      </c>
      <c r="N36" s="65"/>
      <c r="O36" s="65">
        <f t="shared" si="3"/>
        <v>0.39258267699550187</v>
      </c>
      <c r="P36" s="65">
        <f t="shared" si="3"/>
        <v>-0.2483210276534028</v>
      </c>
      <c r="Q36" s="65"/>
      <c r="R36" s="65">
        <f t="shared" si="3"/>
        <v>0.28189670117826626</v>
      </c>
      <c r="S36" s="65">
        <f t="shared" si="3"/>
        <v>6.0249061586975072E-2</v>
      </c>
      <c r="T36" s="65">
        <f t="shared" si="3"/>
        <v>0.27269084403823363</v>
      </c>
      <c r="U36" s="68"/>
      <c r="V36" s="65" t="s">
        <v>111</v>
      </c>
      <c r="W36" s="65" t="s">
        <v>111</v>
      </c>
      <c r="X36" s="65"/>
      <c r="Y36" s="65" t="s">
        <v>111</v>
      </c>
      <c r="Z36" s="66" t="s">
        <v>111</v>
      </c>
      <c r="AA36" s="65"/>
      <c r="AB36" s="65" t="s">
        <v>111</v>
      </c>
      <c r="AC36" s="65" t="s">
        <v>111</v>
      </c>
      <c r="AD36" s="65" t="s">
        <v>111</v>
      </c>
    </row>
    <row r="37" spans="1:30" x14ac:dyDescent="0.2">
      <c r="A37" s="32">
        <v>2013</v>
      </c>
      <c r="B37" s="68">
        <v>1624.2934324929997</v>
      </c>
      <c r="C37" s="68">
        <v>357.721262362</v>
      </c>
      <c r="D37" s="68"/>
      <c r="E37" s="68">
        <v>87.994120999999964</v>
      </c>
      <c r="F37" s="68">
        <v>50.197845000000015</v>
      </c>
      <c r="G37" s="68"/>
      <c r="H37" s="68">
        <f t="shared" si="0"/>
        <v>1982.0146948549998</v>
      </c>
      <c r="I37" s="68">
        <f t="shared" si="1"/>
        <v>138.19196599999998</v>
      </c>
      <c r="J37" s="68">
        <f t="shared" si="2"/>
        <v>2120.2066608549999</v>
      </c>
      <c r="K37" s="36"/>
      <c r="L37" s="65">
        <f t="shared" si="4"/>
        <v>-7.6414811725400655E-2</v>
      </c>
      <c r="M37" s="65">
        <f t="shared" ref="M37:M44" si="5">IFERROR(C37/C36-1, "n/a")</f>
        <v>-7.6689038810426879E-3</v>
      </c>
      <c r="N37" s="65"/>
      <c r="O37" s="65">
        <f t="shared" ref="O37:O44" si="6">IFERROR(E37/E36-1, "n/a")</f>
        <v>0.83203953205834691</v>
      </c>
      <c r="P37" s="65">
        <f t="shared" ref="P37:P44" si="7">IFERROR(F37/F36-1, "n/a")</f>
        <v>0.79777111220947727</v>
      </c>
      <c r="Q37" s="65"/>
      <c r="R37" s="65">
        <f t="shared" ref="R37:R44" si="8">IFERROR(H37/H36-1, "n/a")</f>
        <v>-6.4720639492198528E-2</v>
      </c>
      <c r="S37" s="65">
        <f t="shared" ref="S37:S44" si="9">IFERROR(I37/I36-1, "n/a")</f>
        <v>0.81944157644107984</v>
      </c>
      <c r="T37" s="65">
        <f t="shared" ref="T37:T44" si="10">IFERROR(J37/J36-1, "n/a")</f>
        <v>-3.4127922505044928E-2</v>
      </c>
      <c r="U37" s="68"/>
      <c r="V37" s="65" t="s">
        <v>111</v>
      </c>
      <c r="W37" s="65" t="s">
        <v>111</v>
      </c>
      <c r="X37" s="65"/>
      <c r="Y37" s="65" t="s">
        <v>111</v>
      </c>
      <c r="Z37" s="66" t="s">
        <v>111</v>
      </c>
      <c r="AA37" s="65"/>
      <c r="AB37" s="65" t="s">
        <v>111</v>
      </c>
      <c r="AC37" s="65" t="s">
        <v>111</v>
      </c>
      <c r="AD37" s="65" t="s">
        <v>111</v>
      </c>
    </row>
    <row r="38" spans="1:30" x14ac:dyDescent="0.2">
      <c r="A38" s="32">
        <v>2014</v>
      </c>
      <c r="B38" s="68">
        <v>989.00912227399999</v>
      </c>
      <c r="C38" s="68">
        <v>276.152521197</v>
      </c>
      <c r="D38" s="68"/>
      <c r="E38" s="68">
        <v>100.57259600000008</v>
      </c>
      <c r="F38" s="68">
        <v>73.907405000000153</v>
      </c>
      <c r="G38" s="68"/>
      <c r="H38" s="68">
        <f t="shared" si="0"/>
        <v>1265.1616434709999</v>
      </c>
      <c r="I38" s="68">
        <f t="shared" si="1"/>
        <v>174.48000100000024</v>
      </c>
      <c r="J38" s="68">
        <f t="shared" si="2"/>
        <v>1439.6416444710003</v>
      </c>
      <c r="K38" s="36"/>
      <c r="L38" s="65">
        <f t="shared" si="4"/>
        <v>-0.39111425159427748</v>
      </c>
      <c r="M38" s="65">
        <f t="shared" si="5"/>
        <v>-0.22802318382309528</v>
      </c>
      <c r="N38" s="65"/>
      <c r="O38" s="65">
        <f t="shared" si="6"/>
        <v>0.14294676572767995</v>
      </c>
      <c r="P38" s="65">
        <f t="shared" si="7"/>
        <v>0.47232226801768351</v>
      </c>
      <c r="Q38" s="65"/>
      <c r="R38" s="65">
        <f t="shared" si="8"/>
        <v>-0.36167897909376667</v>
      </c>
      <c r="S38" s="65">
        <f t="shared" si="9"/>
        <v>0.26259149536956627</v>
      </c>
      <c r="T38" s="65">
        <f t="shared" si="10"/>
        <v>-0.32098994355085797</v>
      </c>
      <c r="U38" s="68"/>
      <c r="V38" s="65" t="s">
        <v>111</v>
      </c>
      <c r="W38" s="65" t="s">
        <v>111</v>
      </c>
      <c r="X38" s="65"/>
      <c r="Y38" s="65" t="s">
        <v>111</v>
      </c>
      <c r="Z38" s="66" t="s">
        <v>111</v>
      </c>
      <c r="AA38" s="65"/>
      <c r="AB38" s="65" t="s">
        <v>111</v>
      </c>
      <c r="AC38" s="65" t="s">
        <v>111</v>
      </c>
      <c r="AD38" s="65" t="s">
        <v>111</v>
      </c>
    </row>
    <row r="39" spans="1:30" x14ac:dyDescent="0.2">
      <c r="A39" s="32">
        <v>2015</v>
      </c>
      <c r="B39" s="68">
        <v>1330.8026950439998</v>
      </c>
      <c r="C39" s="68">
        <v>270.614500588</v>
      </c>
      <c r="D39" s="68"/>
      <c r="E39" s="68">
        <v>101.81680649999998</v>
      </c>
      <c r="F39" s="68">
        <v>97.449011200000001</v>
      </c>
      <c r="G39" s="68"/>
      <c r="H39" s="68">
        <f t="shared" si="0"/>
        <v>1601.4171956319999</v>
      </c>
      <c r="I39" s="68">
        <f t="shared" si="1"/>
        <v>199.26581769999999</v>
      </c>
      <c r="J39" s="68">
        <f t="shared" si="2"/>
        <v>1800.683013332</v>
      </c>
      <c r="K39" s="36"/>
      <c r="L39" s="65">
        <f t="shared" si="4"/>
        <v>0.34559193143145506</v>
      </c>
      <c r="M39" s="65">
        <f t="shared" si="5"/>
        <v>-2.0054209843875848E-2</v>
      </c>
      <c r="N39" s="65"/>
      <c r="O39" s="65">
        <f t="shared" si="6"/>
        <v>1.2371267616477777E-2</v>
      </c>
      <c r="P39" s="65">
        <f t="shared" si="7"/>
        <v>0.31852838291372554</v>
      </c>
      <c r="Q39" s="65"/>
      <c r="R39" s="65">
        <f t="shared" si="8"/>
        <v>0.26578070390948239</v>
      </c>
      <c r="S39" s="65">
        <f t="shared" si="9"/>
        <v>0.14205534478418369</v>
      </c>
      <c r="T39" s="65">
        <f t="shared" si="10"/>
        <v>0.25078558282027541</v>
      </c>
      <c r="U39" s="68"/>
      <c r="V39" s="65" t="s">
        <v>111</v>
      </c>
      <c r="W39" s="65" t="s">
        <v>111</v>
      </c>
      <c r="X39" s="65"/>
      <c r="Y39" s="65" t="s">
        <v>111</v>
      </c>
      <c r="Z39" s="66" t="s">
        <v>111</v>
      </c>
      <c r="AA39" s="65"/>
      <c r="AB39" s="65" t="s">
        <v>111</v>
      </c>
      <c r="AC39" s="65" t="s">
        <v>111</v>
      </c>
      <c r="AD39" s="65" t="s">
        <v>111</v>
      </c>
    </row>
    <row r="40" spans="1:30" x14ac:dyDescent="0.2">
      <c r="A40" s="32">
        <v>2016</v>
      </c>
      <c r="B40" s="68">
        <v>1559.6180828819997</v>
      </c>
      <c r="C40" s="68">
        <v>320.62121453899999</v>
      </c>
      <c r="D40" s="68"/>
      <c r="E40" s="68">
        <v>78.431759000000028</v>
      </c>
      <c r="F40" s="68">
        <v>85.520042999999987</v>
      </c>
      <c r="G40" s="68"/>
      <c r="H40" s="68">
        <f t="shared" si="0"/>
        <v>1880.2392974209997</v>
      </c>
      <c r="I40" s="68">
        <f t="shared" si="1"/>
        <v>163.95180200000001</v>
      </c>
      <c r="J40" s="68">
        <f t="shared" si="2"/>
        <v>2044.1910994209998</v>
      </c>
      <c r="K40" s="36"/>
      <c r="L40" s="65">
        <f t="shared" si="4"/>
        <v>0.17193787530647775</v>
      </c>
      <c r="M40" s="65">
        <f t="shared" si="5"/>
        <v>0.18478948409026041</v>
      </c>
      <c r="N40" s="65"/>
      <c r="O40" s="65">
        <f t="shared" si="6"/>
        <v>-0.22967767605243006</v>
      </c>
      <c r="P40" s="65">
        <f t="shared" si="7"/>
        <v>-0.12241240883930093</v>
      </c>
      <c r="Q40" s="65"/>
      <c r="R40" s="65">
        <f t="shared" si="8"/>
        <v>0.17410959651832791</v>
      </c>
      <c r="S40" s="65">
        <f t="shared" si="9"/>
        <v>-0.17722063978462255</v>
      </c>
      <c r="T40" s="65">
        <f t="shared" si="10"/>
        <v>0.1352309564127061</v>
      </c>
      <c r="U40" s="68"/>
      <c r="V40" s="65" t="s">
        <v>111</v>
      </c>
      <c r="W40" s="65" t="s">
        <v>111</v>
      </c>
      <c r="X40" s="65"/>
      <c r="Y40" s="65" t="s">
        <v>111</v>
      </c>
      <c r="Z40" s="66" t="s">
        <v>111</v>
      </c>
      <c r="AA40" s="65"/>
      <c r="AB40" s="65" t="s">
        <v>111</v>
      </c>
      <c r="AC40" s="65" t="s">
        <v>111</v>
      </c>
      <c r="AD40" s="65" t="s">
        <v>111</v>
      </c>
    </row>
    <row r="41" spans="1:30" x14ac:dyDescent="0.2">
      <c r="A41" s="32">
        <v>2017</v>
      </c>
      <c r="B41" s="68">
        <v>1402.3630083560001</v>
      </c>
      <c r="C41" s="68">
        <v>308.42691489300006</v>
      </c>
      <c r="D41" s="68"/>
      <c r="E41" s="68">
        <v>98.000181000000083</v>
      </c>
      <c r="F41" s="68">
        <v>125.92626300000006</v>
      </c>
      <c r="G41" s="68"/>
      <c r="H41" s="68">
        <f t="shared" si="0"/>
        <v>1710.7899232490001</v>
      </c>
      <c r="I41" s="68">
        <f t="shared" si="1"/>
        <v>223.92644400000015</v>
      </c>
      <c r="J41" s="68">
        <f t="shared" si="2"/>
        <v>1934.7163672490003</v>
      </c>
      <c r="K41" s="36"/>
      <c r="L41" s="65">
        <f t="shared" si="4"/>
        <v>-0.10082921982759385</v>
      </c>
      <c r="M41" s="65">
        <f t="shared" si="5"/>
        <v>-3.8033352420342226E-2</v>
      </c>
      <c r="N41" s="65"/>
      <c r="O41" s="65">
        <f t="shared" si="6"/>
        <v>0.24949615117008972</v>
      </c>
      <c r="P41" s="65">
        <f t="shared" si="7"/>
        <v>0.47247660995680363</v>
      </c>
      <c r="Q41" s="65"/>
      <c r="R41" s="65">
        <f t="shared" si="8"/>
        <v>-9.0121174684744676E-2</v>
      </c>
      <c r="S41" s="65">
        <f t="shared" si="9"/>
        <v>0.36580654355967446</v>
      </c>
      <c r="T41" s="65">
        <f t="shared" si="10"/>
        <v>-5.3554059697749068E-2</v>
      </c>
      <c r="U41" s="68"/>
      <c r="V41" s="65" t="s">
        <v>111</v>
      </c>
      <c r="W41" s="65" t="s">
        <v>111</v>
      </c>
      <c r="X41" s="65"/>
      <c r="Y41" s="65" t="s">
        <v>111</v>
      </c>
      <c r="Z41" s="66" t="s">
        <v>111</v>
      </c>
      <c r="AA41" s="65"/>
      <c r="AB41" s="65" t="s">
        <v>111</v>
      </c>
      <c r="AC41" s="65" t="s">
        <v>111</v>
      </c>
      <c r="AD41" s="65" t="s">
        <v>111</v>
      </c>
    </row>
    <row r="42" spans="1:30" x14ac:dyDescent="0.2">
      <c r="A42" s="32">
        <v>2018</v>
      </c>
      <c r="B42" s="68">
        <v>1334.441</v>
      </c>
      <c r="C42" s="68">
        <v>270.17644998899999</v>
      </c>
      <c r="D42" s="68"/>
      <c r="E42" s="68">
        <v>88.711928</v>
      </c>
      <c r="F42" s="68">
        <v>181.35820199999998</v>
      </c>
      <c r="G42" s="68"/>
      <c r="H42" s="68">
        <f t="shared" si="0"/>
        <v>1604.6174499890001</v>
      </c>
      <c r="I42" s="68">
        <f t="shared" si="1"/>
        <v>270.07012999999995</v>
      </c>
      <c r="J42" s="68">
        <f t="shared" si="2"/>
        <v>1874.6875799889999</v>
      </c>
      <c r="K42" s="36"/>
      <c r="L42" s="65">
        <f t="shared" si="4"/>
        <v>-4.843397034240482E-2</v>
      </c>
      <c r="M42" s="65">
        <f t="shared" si="5"/>
        <v>-0.12401792144913804</v>
      </c>
      <c r="N42" s="65"/>
      <c r="O42" s="65">
        <f t="shared" si="6"/>
        <v>-9.4777916787725847E-2</v>
      </c>
      <c r="P42" s="65">
        <f t="shared" si="7"/>
        <v>0.44019363141110524</v>
      </c>
      <c r="Q42" s="65"/>
      <c r="R42" s="65">
        <f t="shared" si="8"/>
        <v>-6.2060497210765342E-2</v>
      </c>
      <c r="S42" s="65">
        <f t="shared" si="9"/>
        <v>0.20606626522412763</v>
      </c>
      <c r="T42" s="65">
        <f t="shared" si="10"/>
        <v>-3.102717704577862E-2</v>
      </c>
      <c r="U42" s="68"/>
      <c r="V42" s="65" t="s">
        <v>111</v>
      </c>
      <c r="W42" s="65" t="s">
        <v>111</v>
      </c>
      <c r="X42" s="65"/>
      <c r="Y42" s="65" t="s">
        <v>111</v>
      </c>
      <c r="Z42" s="66" t="s">
        <v>111</v>
      </c>
      <c r="AA42" s="65"/>
      <c r="AB42" s="65" t="s">
        <v>111</v>
      </c>
      <c r="AC42" s="65" t="s">
        <v>111</v>
      </c>
      <c r="AD42" s="65" t="s">
        <v>111</v>
      </c>
    </row>
    <row r="43" spans="1:30" x14ac:dyDescent="0.2">
      <c r="A43" s="32">
        <v>2019</v>
      </c>
      <c r="B43" s="68">
        <v>1706.7640000000001</v>
      </c>
      <c r="C43" s="68">
        <v>291.07626821400004</v>
      </c>
      <c r="D43" s="68"/>
      <c r="E43" s="68">
        <v>105.070396</v>
      </c>
      <c r="F43" s="68">
        <v>139.66876002000001</v>
      </c>
      <c r="G43" s="68"/>
      <c r="H43" s="68">
        <f t="shared" si="0"/>
        <v>1997.8402682140002</v>
      </c>
      <c r="I43" s="68">
        <f t="shared" si="1"/>
        <v>244.73915602</v>
      </c>
      <c r="J43" s="68">
        <f t="shared" si="2"/>
        <v>2242.5794242340003</v>
      </c>
      <c r="K43" s="36"/>
      <c r="L43" s="65">
        <f t="shared" si="4"/>
        <v>0.27901046205864488</v>
      </c>
      <c r="M43" s="65">
        <f t="shared" si="5"/>
        <v>7.7356180473357128E-2</v>
      </c>
      <c r="N43" s="65"/>
      <c r="O43" s="65">
        <f t="shared" si="6"/>
        <v>0.1843998701054046</v>
      </c>
      <c r="P43" s="65">
        <f t="shared" si="7"/>
        <v>-0.22987348529183138</v>
      </c>
      <c r="Q43" s="65"/>
      <c r="R43" s="65">
        <f t="shared" si="8"/>
        <v>0.24505704972091369</v>
      </c>
      <c r="S43" s="65">
        <f t="shared" si="9"/>
        <v>-9.3794060009524061E-2</v>
      </c>
      <c r="T43" s="65">
        <f t="shared" si="10"/>
        <v>0.19624168217253524</v>
      </c>
      <c r="U43" s="68"/>
      <c r="V43" s="65" t="s">
        <v>111</v>
      </c>
      <c r="W43" s="65" t="s">
        <v>111</v>
      </c>
      <c r="X43" s="65"/>
      <c r="Y43" s="65" t="s">
        <v>111</v>
      </c>
      <c r="Z43" s="66" t="s">
        <v>111</v>
      </c>
      <c r="AA43" s="65"/>
      <c r="AB43" s="65" t="s">
        <v>111</v>
      </c>
      <c r="AC43" s="65" t="s">
        <v>111</v>
      </c>
      <c r="AD43" s="65" t="s">
        <v>111</v>
      </c>
    </row>
    <row r="44" spans="1:30" x14ac:dyDescent="0.2">
      <c r="A44" s="32">
        <v>2020</v>
      </c>
      <c r="B44" s="68">
        <v>3559.5796607949997</v>
      </c>
      <c r="C44" s="68">
        <v>465.18289074099999</v>
      </c>
      <c r="D44" s="68"/>
      <c r="E44" s="68">
        <v>58.916969999999999</v>
      </c>
      <c r="F44" s="68">
        <v>187.29127</v>
      </c>
      <c r="G44" s="68"/>
      <c r="H44" s="68">
        <v>4024.7625515359996</v>
      </c>
      <c r="I44" s="68">
        <v>246.20823999999999</v>
      </c>
      <c r="J44" s="68">
        <v>4270.9707915359995</v>
      </c>
      <c r="K44" s="36"/>
      <c r="L44" s="65">
        <f t="shared" si="4"/>
        <v>1.0855722647038486</v>
      </c>
      <c r="M44" s="65">
        <f t="shared" si="5"/>
        <v>0.59814777616633563</v>
      </c>
      <c r="N44" s="65"/>
      <c r="O44" s="65">
        <f t="shared" si="6"/>
        <v>-0.43926194015676878</v>
      </c>
      <c r="P44" s="65">
        <f t="shared" si="7"/>
        <v>0.34096751466241004</v>
      </c>
      <c r="Q44" s="65"/>
      <c r="R44" s="65">
        <f t="shared" si="8"/>
        <v>1.0145567268668567</v>
      </c>
      <c r="S44" s="65">
        <f t="shared" si="9"/>
        <v>6.0026519821778646E-3</v>
      </c>
      <c r="T44" s="65">
        <f t="shared" si="10"/>
        <v>0.90449031386919043</v>
      </c>
      <c r="U44" s="68"/>
      <c r="V44" s="65" t="s">
        <v>111</v>
      </c>
      <c r="W44" s="65" t="s">
        <v>111</v>
      </c>
      <c r="X44" s="65"/>
      <c r="Y44" s="65" t="s">
        <v>111</v>
      </c>
      <c r="Z44" s="66" t="s">
        <v>111</v>
      </c>
      <c r="AA44" s="65"/>
      <c r="AB44" s="65" t="s">
        <v>111</v>
      </c>
      <c r="AC44" s="65" t="s">
        <v>111</v>
      </c>
      <c r="AD44" s="65" t="s">
        <v>111</v>
      </c>
    </row>
    <row r="45" spans="1:30" x14ac:dyDescent="0.2">
      <c r="A45" s="32">
        <v>2021</v>
      </c>
      <c r="B45" s="68">
        <v>3717.7321638959997</v>
      </c>
      <c r="C45" s="68">
        <v>457.80303802200007</v>
      </c>
      <c r="D45" s="68"/>
      <c r="E45" s="68">
        <v>137.17179999999996</v>
      </c>
      <c r="F45" s="68">
        <v>271.69961499999994</v>
      </c>
      <c r="G45" s="68"/>
      <c r="H45" s="68">
        <v>4175.535201918</v>
      </c>
      <c r="I45" s="68">
        <v>408.8714149999999</v>
      </c>
      <c r="J45" s="68">
        <v>4584.4066169179996</v>
      </c>
      <c r="K45" s="36"/>
      <c r="L45" s="65">
        <f t="shared" ref="L45:L46" si="11">IFERROR(B45/B44-1, "n/a")</f>
        <v>4.4430106409159009E-2</v>
      </c>
      <c r="M45" s="65">
        <f t="shared" ref="M45:M46" si="12">IFERROR(C45/C44-1, "n/a")</f>
        <v>-1.5864411322704441E-2</v>
      </c>
      <c r="N45" s="65"/>
      <c r="O45" s="65">
        <f t="shared" ref="O45:O46" si="13">IFERROR(E45/E44-1, "n/a")</f>
        <v>1.3282222422504071</v>
      </c>
      <c r="P45" s="65">
        <f t="shared" ref="P45:P46" si="14">IFERROR(F45/F44-1, "n/a")</f>
        <v>0.45067954849150182</v>
      </c>
      <c r="Q45" s="65"/>
      <c r="R45" s="65">
        <f t="shared" ref="R45:R46" si="15">IFERROR(H45/H44-1, "n/a")</f>
        <v>3.7461253540152395E-2</v>
      </c>
      <c r="S45" s="65">
        <f t="shared" ref="S45:S46" si="16">IFERROR(I45/I44-1, "n/a")</f>
        <v>0.66067315618681133</v>
      </c>
      <c r="T45" s="65">
        <f t="shared" ref="T45:T46" si="17">IFERROR(J45/J44-1, "n/a")</f>
        <v>7.3387489795798233E-2</v>
      </c>
      <c r="U45" s="68"/>
      <c r="V45" s="65" t="s">
        <v>111</v>
      </c>
      <c r="W45" s="65" t="s">
        <v>111</v>
      </c>
      <c r="X45" s="65"/>
      <c r="Y45" s="65" t="s">
        <v>111</v>
      </c>
      <c r="Z45" s="66" t="s">
        <v>111</v>
      </c>
      <c r="AA45" s="65"/>
      <c r="AB45" s="65" t="s">
        <v>111</v>
      </c>
      <c r="AC45" s="65" t="s">
        <v>111</v>
      </c>
      <c r="AD45" s="65" t="s">
        <v>111</v>
      </c>
    </row>
    <row r="46" spans="1:30" x14ac:dyDescent="0.2">
      <c r="A46" s="32">
        <v>2022</v>
      </c>
      <c r="B46" s="68">
        <v>1819.635104941</v>
      </c>
      <c r="C46" s="68">
        <v>271.09917757900001</v>
      </c>
      <c r="D46" s="68"/>
      <c r="E46" s="68">
        <v>36.558482999999995</v>
      </c>
      <c r="F46" s="68">
        <v>18.132807</v>
      </c>
      <c r="G46" s="68"/>
      <c r="H46" s="68">
        <v>2090.7342825199999</v>
      </c>
      <c r="I46" s="68">
        <v>54.691289999999995</v>
      </c>
      <c r="J46" s="68">
        <v>2145.4255725200001</v>
      </c>
      <c r="K46" s="36"/>
      <c r="L46" s="65">
        <f t="shared" si="11"/>
        <v>-0.51055239465284341</v>
      </c>
      <c r="M46" s="65">
        <f t="shared" si="12"/>
        <v>-0.40782573494854757</v>
      </c>
      <c r="N46" s="65"/>
      <c r="O46" s="65">
        <f t="shared" si="13"/>
        <v>-0.73348397411129684</v>
      </c>
      <c r="P46" s="65">
        <f t="shared" si="14"/>
        <v>-0.93326156535039617</v>
      </c>
      <c r="Q46" s="65"/>
      <c r="R46" s="65">
        <f t="shared" si="15"/>
        <v>-0.49928950866953847</v>
      </c>
      <c r="S46" s="65">
        <f t="shared" si="16"/>
        <v>-0.86623841140863322</v>
      </c>
      <c r="T46" s="65">
        <f t="shared" si="17"/>
        <v>-0.53201673590587295</v>
      </c>
      <c r="U46" s="68"/>
      <c r="V46" s="65" t="s">
        <v>111</v>
      </c>
      <c r="W46" s="65" t="s">
        <v>111</v>
      </c>
      <c r="X46" s="65"/>
      <c r="Y46" s="65" t="s">
        <v>111</v>
      </c>
      <c r="Z46" s="66" t="s">
        <v>111</v>
      </c>
      <c r="AA46" s="65"/>
      <c r="AB46" s="65" t="s">
        <v>111</v>
      </c>
      <c r="AC46" s="65" t="s">
        <v>111</v>
      </c>
      <c r="AD46" s="65" t="s">
        <v>111</v>
      </c>
    </row>
    <row r="47" spans="1:30" x14ac:dyDescent="0.2">
      <c r="A47" s="32"/>
      <c r="B47" s="68"/>
      <c r="C47" s="68"/>
      <c r="D47" s="68"/>
      <c r="E47" s="68"/>
      <c r="F47" s="68"/>
      <c r="G47" s="68"/>
      <c r="H47" s="68"/>
      <c r="I47" s="68"/>
      <c r="J47" s="68"/>
      <c r="K47" s="36"/>
      <c r="L47" s="65"/>
      <c r="M47" s="65"/>
      <c r="N47" s="65"/>
      <c r="O47" s="65"/>
      <c r="P47" s="65"/>
      <c r="Q47" s="65"/>
      <c r="R47" s="65"/>
      <c r="S47" s="65"/>
      <c r="T47" s="65"/>
      <c r="U47" s="68"/>
      <c r="V47" s="65"/>
      <c r="W47" s="65"/>
      <c r="X47" s="65"/>
      <c r="Y47" s="65"/>
      <c r="Z47" s="66"/>
      <c r="AA47" s="65"/>
      <c r="AB47" s="65"/>
      <c r="AC47" s="65"/>
      <c r="AD47" s="65"/>
    </row>
    <row r="48" spans="1:30" x14ac:dyDescent="0.2">
      <c r="A48" s="103" t="s">
        <v>136</v>
      </c>
      <c r="B48" s="104">
        <v>3717.7321638959997</v>
      </c>
      <c r="C48" s="104">
        <v>457.80303802200007</v>
      </c>
      <c r="D48" s="104"/>
      <c r="E48" s="104">
        <v>137.17179999999996</v>
      </c>
      <c r="F48" s="104">
        <v>271.69961499999994</v>
      </c>
      <c r="G48" s="104"/>
      <c r="H48" s="104">
        <v>4175.5352019180009</v>
      </c>
      <c r="I48" s="104">
        <v>408.87141499999996</v>
      </c>
      <c r="J48" s="104">
        <v>4584.4066169180005</v>
      </c>
      <c r="K48" s="105"/>
      <c r="L48" s="106"/>
      <c r="M48" s="107"/>
      <c r="N48" s="108"/>
      <c r="O48" s="108"/>
      <c r="P48" s="108"/>
      <c r="Q48" s="108"/>
      <c r="R48" s="108"/>
      <c r="S48" s="108"/>
      <c r="T48" s="108"/>
      <c r="U48" s="105"/>
      <c r="V48" s="109"/>
      <c r="W48" s="109"/>
      <c r="X48" s="109"/>
      <c r="Y48" s="109"/>
      <c r="Z48" s="110"/>
      <c r="AA48" s="109"/>
      <c r="AB48" s="109"/>
      <c r="AC48" s="109"/>
      <c r="AD48" s="109"/>
    </row>
    <row r="49" spans="1:30" x14ac:dyDescent="0.2">
      <c r="A49" s="103" t="s">
        <v>143</v>
      </c>
      <c r="B49" s="104">
        <v>1819.635104941</v>
      </c>
      <c r="C49" s="104">
        <v>271.09917757900001</v>
      </c>
      <c r="D49" s="104"/>
      <c r="E49" s="104">
        <v>36.558482999999995</v>
      </c>
      <c r="F49" s="104">
        <v>18.132807</v>
      </c>
      <c r="G49" s="104"/>
      <c r="H49" s="104">
        <v>2090.7342825199999</v>
      </c>
      <c r="I49" s="104">
        <v>54.691289999999995</v>
      </c>
      <c r="J49" s="104">
        <v>2145.4255725200001</v>
      </c>
      <c r="K49" s="105"/>
      <c r="L49" s="109">
        <f>B49/B48-1</f>
        <v>-0.51055239465284341</v>
      </c>
      <c r="M49" s="109">
        <f t="shared" ref="M49:T49" si="18">C49/C48-1</f>
        <v>-0.40782573494854757</v>
      </c>
      <c r="N49" s="109"/>
      <c r="O49" s="109">
        <f t="shared" si="18"/>
        <v>-0.73348397411129684</v>
      </c>
      <c r="P49" s="109">
        <f t="shared" si="18"/>
        <v>-0.93326156535039617</v>
      </c>
      <c r="Q49" s="109"/>
      <c r="R49" s="109">
        <f t="shared" si="18"/>
        <v>-0.49928950866953858</v>
      </c>
      <c r="S49" s="109">
        <f t="shared" si="18"/>
        <v>-0.86623841140863322</v>
      </c>
      <c r="T49" s="109">
        <f t="shared" si="18"/>
        <v>-0.53201673590587295</v>
      </c>
      <c r="U49" s="109"/>
      <c r="V49" s="109" t="s">
        <v>111</v>
      </c>
      <c r="W49" s="109" t="s">
        <v>111</v>
      </c>
      <c r="X49" s="109"/>
      <c r="Y49" s="109" t="s">
        <v>111</v>
      </c>
      <c r="Z49" s="110" t="s">
        <v>111</v>
      </c>
      <c r="AA49" s="109"/>
      <c r="AB49" s="109" t="s">
        <v>111</v>
      </c>
      <c r="AC49" s="109" t="s">
        <v>111</v>
      </c>
      <c r="AD49" s="109" t="s">
        <v>111</v>
      </c>
    </row>
    <row r="50" spans="1:30" x14ac:dyDescent="0.2">
      <c r="A50" s="32"/>
      <c r="B50" s="68"/>
      <c r="C50" s="68"/>
      <c r="D50" s="68"/>
      <c r="E50" s="68"/>
      <c r="F50" s="68"/>
      <c r="G50" s="68"/>
      <c r="H50" s="68"/>
      <c r="I50" s="68">
        <v>0</v>
      </c>
      <c r="J50" s="68"/>
      <c r="K50" s="36"/>
      <c r="L50" s="36"/>
      <c r="M50" s="36"/>
      <c r="N50" s="36"/>
      <c r="O50" s="36"/>
      <c r="P50" s="36"/>
      <c r="Q50" s="36"/>
      <c r="R50" s="36"/>
      <c r="S50" s="36"/>
      <c r="T50" s="36"/>
      <c r="U50" s="36"/>
      <c r="V50" s="65"/>
      <c r="W50" s="65"/>
      <c r="X50" s="65"/>
      <c r="Y50" s="65"/>
      <c r="Z50" s="66"/>
      <c r="AA50" s="65"/>
      <c r="AB50" s="65"/>
      <c r="AC50" s="65"/>
      <c r="AD50" s="65"/>
    </row>
    <row r="51" spans="1:30" x14ac:dyDescent="0.2">
      <c r="A51" s="32" t="s">
        <v>106</v>
      </c>
      <c r="B51" s="68">
        <v>498.37109839500005</v>
      </c>
      <c r="C51" s="68">
        <v>78.370321966000006</v>
      </c>
      <c r="D51" s="68"/>
      <c r="E51" s="68">
        <v>21.836029999999997</v>
      </c>
      <c r="F51" s="68">
        <v>28.479900000000004</v>
      </c>
      <c r="G51" s="68"/>
      <c r="H51" s="68">
        <v>576.74142036100011</v>
      </c>
      <c r="I51" s="68">
        <v>50.315930000000002</v>
      </c>
      <c r="J51" s="68">
        <v>627.05735036100009</v>
      </c>
      <c r="K51" s="68"/>
      <c r="L51" s="65" t="s">
        <v>111</v>
      </c>
      <c r="M51" s="65" t="s">
        <v>111</v>
      </c>
      <c r="N51" s="65"/>
      <c r="O51" s="65" t="s">
        <v>111</v>
      </c>
      <c r="P51" s="65" t="s">
        <v>111</v>
      </c>
      <c r="Q51" s="65"/>
      <c r="R51" s="65" t="s">
        <v>111</v>
      </c>
      <c r="S51" s="65" t="s">
        <v>111</v>
      </c>
      <c r="T51" s="65" t="s">
        <v>111</v>
      </c>
      <c r="U51" s="36"/>
      <c r="V51" s="65" t="str">
        <f>IFERROR(B51/#REF!-1, "n/a")</f>
        <v>n/a</v>
      </c>
      <c r="W51" s="65" t="str">
        <f>IFERROR(C51/#REF!-1, "n/a")</f>
        <v>n/a</v>
      </c>
      <c r="X51" s="65"/>
      <c r="Y51" s="65" t="str">
        <f>IFERROR(E51/#REF!-1, "n/a")</f>
        <v>n/a</v>
      </c>
      <c r="Z51" s="65" t="str">
        <f>IFERROR(F51/#REF!-1, "n/a")</f>
        <v>n/a</v>
      </c>
      <c r="AA51" s="65"/>
      <c r="AB51" s="65" t="str">
        <f>IFERROR(H51/#REF!-1, "n/a")</f>
        <v>n/a</v>
      </c>
      <c r="AC51" s="65" t="str">
        <f>IFERROR(I51/#REF!-1, "n/a")</f>
        <v>n/a</v>
      </c>
      <c r="AD51" s="65" t="str">
        <f>IFERROR(J51/#REF!-1, "n/a")</f>
        <v>n/a</v>
      </c>
    </row>
    <row r="52" spans="1:30" x14ac:dyDescent="0.2">
      <c r="A52" s="32" t="s">
        <v>107</v>
      </c>
      <c r="B52" s="68">
        <v>776.35954852400005</v>
      </c>
      <c r="C52" s="68">
        <v>110.898059981</v>
      </c>
      <c r="D52" s="68"/>
      <c r="E52" s="68">
        <v>9.1310700000000011</v>
      </c>
      <c r="F52" s="68">
        <v>16.002680000000002</v>
      </c>
      <c r="G52" s="68"/>
      <c r="H52" s="68">
        <v>887.25760850500001</v>
      </c>
      <c r="I52" s="68">
        <v>25.133750000000003</v>
      </c>
      <c r="J52" s="68">
        <v>912.39135850499997</v>
      </c>
      <c r="K52" s="68"/>
      <c r="L52" s="65" t="s">
        <v>111</v>
      </c>
      <c r="M52" s="65" t="s">
        <v>111</v>
      </c>
      <c r="N52" s="65"/>
      <c r="O52" s="65" t="s">
        <v>111</v>
      </c>
      <c r="P52" s="65" t="s">
        <v>111</v>
      </c>
      <c r="Q52" s="65"/>
      <c r="R52" s="65" t="s">
        <v>111</v>
      </c>
      <c r="S52" s="65" t="s">
        <v>111</v>
      </c>
      <c r="T52" s="65" t="s">
        <v>111</v>
      </c>
      <c r="U52" s="36"/>
      <c r="V52" s="65">
        <f t="shared" ref="V52:V54" si="19">IFERROR(B52/B51-1, "n/a")</f>
        <v>0.55779408361411709</v>
      </c>
      <c r="W52" s="65">
        <f t="shared" ref="W52:W54" si="20">IFERROR(C52/C51-1, "n/a")</f>
        <v>0.41505173385802552</v>
      </c>
      <c r="X52" s="65"/>
      <c r="Y52" s="65">
        <f t="shared" ref="Y52:Y54" si="21">IFERROR(E52/E51-1, "n/a")</f>
        <v>-0.58183470163761442</v>
      </c>
      <c r="Z52" s="65">
        <f t="shared" ref="Z52:Z54" si="22">IFERROR(F52/F51-1, "n/a")</f>
        <v>-0.43810617312560796</v>
      </c>
      <c r="AA52" s="65"/>
      <c r="AB52" s="65">
        <f t="shared" ref="AB52:AB54" si="23">IFERROR(H52/H51-1, "n/a")</f>
        <v>0.53839758543722827</v>
      </c>
      <c r="AC52" s="65">
        <f t="shared" ref="AC52:AC54" si="24">IFERROR(I52/I51-1, "n/a")</f>
        <v>-0.50048125911614871</v>
      </c>
      <c r="AD52" s="65">
        <f t="shared" ref="AD52:AD54" si="25">IFERROR(J52/J51-1, "n/a")</f>
        <v>0.45503654168112639</v>
      </c>
    </row>
    <row r="53" spans="1:30" x14ac:dyDescent="0.2">
      <c r="A53" s="32" t="s">
        <v>108</v>
      </c>
      <c r="B53" s="68">
        <v>991.09875429299996</v>
      </c>
      <c r="C53" s="68">
        <v>120.948404907</v>
      </c>
      <c r="D53" s="68"/>
      <c r="E53" s="68">
        <v>11.123699999999999</v>
      </c>
      <c r="F53" s="68">
        <v>33.515030000000003</v>
      </c>
      <c r="G53" s="68"/>
      <c r="H53" s="68">
        <v>1112.0471591999999</v>
      </c>
      <c r="I53" s="68">
        <v>44.638730000000002</v>
      </c>
      <c r="J53" s="68">
        <v>1156.6858891999998</v>
      </c>
      <c r="K53" s="68"/>
      <c r="L53" s="65" t="s">
        <v>111</v>
      </c>
      <c r="M53" s="65" t="s">
        <v>111</v>
      </c>
      <c r="N53" s="65"/>
      <c r="O53" s="65" t="s">
        <v>111</v>
      </c>
      <c r="P53" s="65" t="s">
        <v>111</v>
      </c>
      <c r="Q53" s="65"/>
      <c r="R53" s="65" t="s">
        <v>111</v>
      </c>
      <c r="S53" s="65" t="s">
        <v>111</v>
      </c>
      <c r="T53" s="65" t="s">
        <v>111</v>
      </c>
      <c r="U53" s="36"/>
      <c r="V53" s="65">
        <f t="shared" si="19"/>
        <v>0.27659762306943736</v>
      </c>
      <c r="W53" s="65">
        <f t="shared" si="20"/>
        <v>9.0626877762531644E-2</v>
      </c>
      <c r="X53" s="65"/>
      <c r="Y53" s="65">
        <f t="shared" si="21"/>
        <v>0.21822524632929086</v>
      </c>
      <c r="Z53" s="65">
        <f t="shared" si="22"/>
        <v>1.0943385732889741</v>
      </c>
      <c r="AA53" s="65"/>
      <c r="AB53" s="65">
        <f t="shared" si="23"/>
        <v>0.25335319589286232</v>
      </c>
      <c r="AC53" s="65">
        <f t="shared" si="24"/>
        <v>0.77604734669518072</v>
      </c>
      <c r="AD53" s="65">
        <f t="shared" si="25"/>
        <v>0.26775191195945669</v>
      </c>
    </row>
    <row r="54" spans="1:30" x14ac:dyDescent="0.2">
      <c r="A54" s="32" t="s">
        <v>109</v>
      </c>
      <c r="B54" s="68">
        <v>1293.7502595829999</v>
      </c>
      <c r="C54" s="68">
        <v>154.966103887</v>
      </c>
      <c r="D54" s="68"/>
      <c r="E54" s="68">
        <v>16.826170000000001</v>
      </c>
      <c r="F54" s="68">
        <v>109.29365999999999</v>
      </c>
      <c r="G54" s="68"/>
      <c r="H54" s="68">
        <v>1448.7163634699998</v>
      </c>
      <c r="I54" s="68">
        <v>126.11982999999999</v>
      </c>
      <c r="J54" s="68">
        <v>1574.8361934699999</v>
      </c>
      <c r="K54" s="68"/>
      <c r="L54" s="65" t="s">
        <v>111</v>
      </c>
      <c r="M54" s="65" t="s">
        <v>111</v>
      </c>
      <c r="N54" s="65"/>
      <c r="O54" s="65" t="s">
        <v>111</v>
      </c>
      <c r="P54" s="65" t="s">
        <v>111</v>
      </c>
      <c r="Q54" s="65"/>
      <c r="R54" s="65" t="s">
        <v>111</v>
      </c>
      <c r="S54" s="65" t="s">
        <v>111</v>
      </c>
      <c r="T54" s="65" t="s">
        <v>111</v>
      </c>
      <c r="U54" s="36"/>
      <c r="V54" s="65">
        <f t="shared" si="19"/>
        <v>0.30536967580581442</v>
      </c>
      <c r="W54" s="65">
        <f t="shared" si="20"/>
        <v>0.28125793809481814</v>
      </c>
      <c r="X54" s="65"/>
      <c r="Y54" s="65">
        <f t="shared" si="21"/>
        <v>0.51264147720632547</v>
      </c>
      <c r="Z54" s="65">
        <f t="shared" si="22"/>
        <v>2.2610342285237395</v>
      </c>
      <c r="AA54" s="65"/>
      <c r="AB54" s="65">
        <f t="shared" si="23"/>
        <v>0.30274723646809876</v>
      </c>
      <c r="AC54" s="65">
        <f t="shared" si="24"/>
        <v>1.8253453895305709</v>
      </c>
      <c r="AD54" s="65">
        <f t="shared" si="25"/>
        <v>0.3615072235031811</v>
      </c>
    </row>
    <row r="55" spans="1:30" x14ac:dyDescent="0.2">
      <c r="A55" s="32" t="s">
        <v>133</v>
      </c>
      <c r="B55" s="68">
        <v>1113.8824702649999</v>
      </c>
      <c r="C55" s="68">
        <v>129.79754757400002</v>
      </c>
      <c r="D55" s="68"/>
      <c r="E55" s="68">
        <v>20.446928</v>
      </c>
      <c r="F55" s="68">
        <v>49.651651000000015</v>
      </c>
      <c r="G55" s="68"/>
      <c r="H55" s="68">
        <v>1243.6800178389999</v>
      </c>
      <c r="I55" s="68">
        <v>70.098579000000015</v>
      </c>
      <c r="J55" s="68">
        <v>1313.7785968389999</v>
      </c>
      <c r="K55" s="68"/>
      <c r="L55" s="65">
        <f t="shared" ref="L55" si="26">IFERROR(B55/B51-1, "n/a")</f>
        <v>1.2350462814803049</v>
      </c>
      <c r="M55" s="65">
        <f t="shared" ref="M55" si="27">IFERROR(C55/C51-1, "n/a")</f>
        <v>0.65620791541868462</v>
      </c>
      <c r="N55" s="65"/>
      <c r="O55" s="65">
        <f t="shared" ref="O55" si="28">IFERROR(E55/E51-1, "n/a")</f>
        <v>-6.361513516880124E-2</v>
      </c>
      <c r="P55" s="65">
        <f t="shared" ref="P55" si="29">IFERROR(F55/F51-1, "n/a")</f>
        <v>0.74339274365429686</v>
      </c>
      <c r="Q55" s="65"/>
      <c r="R55" s="65">
        <f t="shared" ref="R55" si="30">IFERROR(H55/H51-1, "n/a")</f>
        <v>1.1563910167238247</v>
      </c>
      <c r="S55" s="65">
        <f t="shared" ref="S55" si="31">IFERROR(I55/I51-1, "n/a")</f>
        <v>0.39316870422548122</v>
      </c>
      <c r="T55" s="65">
        <f t="shared" ref="T55" si="32">IFERROR(J55/J51-1, "n/a")</f>
        <v>1.0951490259744996</v>
      </c>
      <c r="U55" s="36"/>
      <c r="V55" s="65">
        <f t="shared" ref="V55" si="33">IFERROR(B55/B54-1, "n/a")</f>
        <v>-0.13902821505595275</v>
      </c>
      <c r="W55" s="65">
        <f t="shared" ref="W55" si="34">IFERROR(C55/C54-1, "n/a")</f>
        <v>-0.16241329995205067</v>
      </c>
      <c r="X55" s="65"/>
      <c r="Y55" s="65">
        <f t="shared" ref="Y55" si="35">IFERROR(E55/E54-1, "n/a")</f>
        <v>0.21518610592903786</v>
      </c>
      <c r="Z55" s="65">
        <f t="shared" ref="Z55" si="36">IFERROR(F55/F54-1, "n/a")</f>
        <v>-0.5457041972974459</v>
      </c>
      <c r="AA55" s="65"/>
      <c r="AB55" s="65">
        <f t="shared" ref="AB55" si="37">IFERROR(H55/H54-1, "n/a")</f>
        <v>-0.14152966778113285</v>
      </c>
      <c r="AC55" s="65">
        <f t="shared" ref="AC55" si="38">IFERROR(I55/I54-1, "n/a")</f>
        <v>-0.44419066375208383</v>
      </c>
      <c r="AD55" s="65">
        <f t="shared" ref="AD55" si="39">IFERROR(J55/J54-1, "n/a")</f>
        <v>-0.16576809557302896</v>
      </c>
    </row>
    <row r="56" spans="1:30" x14ac:dyDescent="0.2">
      <c r="A56" s="32" t="s">
        <v>138</v>
      </c>
      <c r="B56" s="68">
        <v>968.96085836300017</v>
      </c>
      <c r="C56" s="68">
        <v>115.89291576700001</v>
      </c>
      <c r="D56" s="68"/>
      <c r="E56" s="68">
        <v>30.882878999999996</v>
      </c>
      <c r="F56" s="68">
        <v>68.162151999999992</v>
      </c>
      <c r="G56" s="68"/>
      <c r="H56" s="68">
        <v>1084.8537741300001</v>
      </c>
      <c r="I56" s="68">
        <v>99.045030999999994</v>
      </c>
      <c r="J56" s="68">
        <v>1183.8988051300003</v>
      </c>
      <c r="K56" s="68"/>
      <c r="L56" s="65">
        <f t="shared" ref="L56" si="40">IFERROR(B56/B52-1, "n/a")</f>
        <v>0.24808261868507975</v>
      </c>
      <c r="M56" s="65">
        <f t="shared" ref="M56" si="41">IFERROR(C56/C52-1, "n/a")</f>
        <v>4.504006460397747E-2</v>
      </c>
      <c r="N56" s="65"/>
      <c r="O56" s="65">
        <f t="shared" ref="O56" si="42">IFERROR(E56/E52-1, "n/a")</f>
        <v>2.3821752543787302</v>
      </c>
      <c r="P56" s="65">
        <f t="shared" ref="P56" si="43">IFERROR(F56/F52-1, "n/a")</f>
        <v>3.259421046974631</v>
      </c>
      <c r="Q56" s="65"/>
      <c r="R56" s="65">
        <f t="shared" ref="R56" si="44">IFERROR(H56/H52-1, "n/a")</f>
        <v>0.22270439129616837</v>
      </c>
      <c r="S56" s="65">
        <f t="shared" ref="S56" si="45">IFERROR(I56/I52-1, "n/a")</f>
        <v>2.9407183965783052</v>
      </c>
      <c r="T56" s="65">
        <f t="shared" ref="T56" si="46">IFERROR(J56/J52-1, "n/a")</f>
        <v>0.29757783663128845</v>
      </c>
      <c r="U56" s="36"/>
      <c r="V56" s="65">
        <f t="shared" ref="V56" si="47">IFERROR(B56/B55-1, "n/a")</f>
        <v>-0.13010493994714001</v>
      </c>
      <c r="W56" s="65">
        <f t="shared" ref="W56" si="48">IFERROR(C56/C55-1, "n/a")</f>
        <v>-0.10712553562749494</v>
      </c>
      <c r="X56" s="65"/>
      <c r="Y56" s="65">
        <f t="shared" ref="Y56" si="49">IFERROR(E56/E55-1, "n/a")</f>
        <v>0.51039212345248131</v>
      </c>
      <c r="Z56" s="65">
        <f t="shared" ref="Z56" si="50">IFERROR(F56/F55-1, "n/a")</f>
        <v>0.37280736143094151</v>
      </c>
      <c r="AA56" s="65"/>
      <c r="AB56" s="65">
        <f t="shared" ref="AB56" si="51">IFERROR(H56/H55-1, "n/a")</f>
        <v>-0.12770667810919234</v>
      </c>
      <c r="AC56" s="65">
        <f t="shared" ref="AC56" si="52">IFERROR(I56/I55-1, "n/a")</f>
        <v>0.41293921236263542</v>
      </c>
      <c r="AD56" s="65">
        <f t="shared" ref="AD56" si="53">IFERROR(J56/J55-1, "n/a")</f>
        <v>-9.8859725696167744E-2</v>
      </c>
    </row>
    <row r="57" spans="1:30" x14ac:dyDescent="0.2">
      <c r="A57" s="32" t="s">
        <v>139</v>
      </c>
      <c r="B57" s="68">
        <v>843.23893137699997</v>
      </c>
      <c r="C57" s="68">
        <v>105.237745174</v>
      </c>
      <c r="D57" s="68"/>
      <c r="E57" s="68">
        <v>33.247303999999986</v>
      </c>
      <c r="F57" s="68">
        <v>68.960036999999957</v>
      </c>
      <c r="G57" s="68"/>
      <c r="H57" s="68">
        <v>948.47667655099997</v>
      </c>
      <c r="I57" s="68">
        <v>102.20734099999994</v>
      </c>
      <c r="J57" s="68">
        <v>1050.6840175509999</v>
      </c>
      <c r="K57" s="68"/>
      <c r="L57" s="65">
        <f t="shared" ref="L57" si="54">IFERROR(B57/B53-1, "n/a")</f>
        <v>-0.14918778000228217</v>
      </c>
      <c r="M57" s="65">
        <f t="shared" ref="M57" si="55">IFERROR(C57/C53-1, "n/a")</f>
        <v>-0.12989555128966179</v>
      </c>
      <c r="N57" s="65"/>
      <c r="O57" s="65">
        <f t="shared" ref="O57" si="56">IFERROR(E57/E53-1, "n/a")</f>
        <v>1.9888709691919044</v>
      </c>
      <c r="P57" s="65">
        <f t="shared" ref="P57" si="57">IFERROR(F57/F53-1, "n/a")</f>
        <v>1.0575854176469468</v>
      </c>
      <c r="Q57" s="65"/>
      <c r="R57" s="65">
        <f t="shared" ref="R57" si="58">IFERROR(H57/H53-1, "n/a")</f>
        <v>-0.14708951980658047</v>
      </c>
      <c r="S57" s="65">
        <f t="shared" ref="S57" si="59">IFERROR(I57/I53-1, "n/a")</f>
        <v>1.2896561125282897</v>
      </c>
      <c r="T57" s="65">
        <f t="shared" ref="T57" si="60">IFERROR(J57/J53-1, "n/a")</f>
        <v>-9.1642746435087963E-2</v>
      </c>
      <c r="U57" s="36"/>
      <c r="V57" s="65">
        <f t="shared" ref="V57" si="61">IFERROR(B57/B56-1, "n/a")</f>
        <v>-0.12974923176814357</v>
      </c>
      <c r="W57" s="65">
        <f t="shared" ref="W57" si="62">IFERROR(C57/C56-1, "n/a")</f>
        <v>-9.1939792199395298E-2</v>
      </c>
      <c r="X57" s="65"/>
      <c r="Y57" s="65">
        <f t="shared" ref="Y57" si="63">IFERROR(E57/E56-1, "n/a")</f>
        <v>7.6561029170887585E-2</v>
      </c>
      <c r="Z57" s="65">
        <f t="shared" ref="Z57" si="64">IFERROR(F57/F56-1, "n/a")</f>
        <v>1.1705689691252186E-2</v>
      </c>
      <c r="AA57" s="65"/>
      <c r="AB57" s="65">
        <f t="shared" ref="AB57" si="65">IFERROR(H57/H56-1, "n/a")</f>
        <v>-0.1257101194936322</v>
      </c>
      <c r="AC57" s="65">
        <f t="shared" ref="AC57" si="66">IFERROR(I57/I56-1, "n/a")</f>
        <v>3.1928002526446342E-2</v>
      </c>
      <c r="AD57" s="65">
        <f t="shared" ref="AD57" si="67">IFERROR(J57/J56-1, "n/a")</f>
        <v>-0.11252210662073647</v>
      </c>
    </row>
    <row r="58" spans="1:30" x14ac:dyDescent="0.2">
      <c r="A58" s="32" t="s">
        <v>142</v>
      </c>
      <c r="B58" s="68">
        <v>791.64990389100001</v>
      </c>
      <c r="C58" s="68">
        <v>106.874829507</v>
      </c>
      <c r="D58" s="68"/>
      <c r="E58" s="68">
        <v>52.594688999999988</v>
      </c>
      <c r="F58" s="68">
        <v>84.925775000000002</v>
      </c>
      <c r="G58" s="68"/>
      <c r="H58" s="68">
        <v>898.52473339799997</v>
      </c>
      <c r="I58" s="68">
        <v>137.520464</v>
      </c>
      <c r="J58" s="68">
        <v>1036.045197398</v>
      </c>
      <c r="K58" s="68"/>
      <c r="L58" s="65">
        <f t="shared" ref="L58" si="68">IFERROR(B58/B54-1, "n/a")</f>
        <v>-0.38809681541925745</v>
      </c>
      <c r="M58" s="65">
        <f t="shared" ref="M58" si="69">IFERROR(C58/C54-1, "n/a")</f>
        <v>-0.31033415162239453</v>
      </c>
      <c r="N58" s="65"/>
      <c r="O58" s="65">
        <f t="shared" ref="O58" si="70">IFERROR(E58/E54-1, "n/a")</f>
        <v>2.1257671234749194</v>
      </c>
      <c r="P58" s="65">
        <f t="shared" ref="P58" si="71">IFERROR(F58/F54-1, "n/a")</f>
        <v>-0.22295790076020872</v>
      </c>
      <c r="Q58" s="65"/>
      <c r="R58" s="65">
        <f t="shared" ref="R58" si="72">IFERROR(H58/H54-1, "n/a")</f>
        <v>-0.37977870889382914</v>
      </c>
      <c r="S58" s="65">
        <f t="shared" ref="S58" si="73">IFERROR(I58/I54-1, "n/a")</f>
        <v>9.0395253466485137E-2</v>
      </c>
      <c r="T58" s="65">
        <f t="shared" ref="T58" si="74">IFERROR(J58/J54-1, "n/a")</f>
        <v>-0.34212510374480654</v>
      </c>
      <c r="U58" s="36"/>
      <c r="V58" s="65">
        <f t="shared" ref="V58" si="75">IFERROR(B58/B57-1, "n/a")</f>
        <v>-6.1179608253802531E-2</v>
      </c>
      <c r="W58" s="65">
        <f t="shared" ref="W58" si="76">IFERROR(C58/C57-1, "n/a")</f>
        <v>1.5556056719889355E-2</v>
      </c>
      <c r="X58" s="65"/>
      <c r="Y58" s="65">
        <f t="shared" ref="Y58" si="77">IFERROR(E58/E57-1, "n/a")</f>
        <v>0.58192342452789592</v>
      </c>
      <c r="Z58" s="65">
        <f t="shared" ref="Z58" si="78">IFERROR(F58/F57-1, "n/a")</f>
        <v>0.23152159851654441</v>
      </c>
      <c r="AA58" s="65"/>
      <c r="AB58" s="65">
        <f t="shared" ref="AB58" si="79">IFERROR(H58/H57-1, "n/a")</f>
        <v>-5.2665441742482444E-2</v>
      </c>
      <c r="AC58" s="65">
        <f t="shared" ref="AC58" si="80">IFERROR(I58/I57-1, "n/a")</f>
        <v>0.34550476173722289</v>
      </c>
      <c r="AD58" s="65">
        <f t="shared" ref="AD58" si="81">IFERROR(J58/J57-1, "n/a")</f>
        <v>-1.3932657115239055E-2</v>
      </c>
    </row>
    <row r="59" spans="1:30" x14ac:dyDescent="0.2">
      <c r="A59" s="32" t="s">
        <v>145</v>
      </c>
      <c r="B59" s="68">
        <v>646.98651416400003</v>
      </c>
      <c r="C59" s="68">
        <v>101.92854828699998</v>
      </c>
      <c r="D59" s="68"/>
      <c r="E59" s="68">
        <v>15.371982000000001</v>
      </c>
      <c r="F59" s="68">
        <v>7.9481899999999985</v>
      </c>
      <c r="G59" s="68"/>
      <c r="H59" s="68">
        <v>748.91506245100004</v>
      </c>
      <c r="I59" s="68">
        <v>23.320171999999999</v>
      </c>
      <c r="J59" s="68">
        <v>772.235234451</v>
      </c>
      <c r="K59" s="68"/>
      <c r="L59" s="65">
        <f t="shared" ref="L59" si="82">IFERROR(B59/B55-1, "n/a")</f>
        <v>-0.41916087968412175</v>
      </c>
      <c r="M59" s="65">
        <f t="shared" ref="M59" si="83">IFERROR(C59/C55-1, "n/a")</f>
        <v>-0.21471129314759507</v>
      </c>
      <c r="N59" s="65"/>
      <c r="O59" s="65">
        <f t="shared" ref="O59" si="84">IFERROR(E59/E55-1, "n/a")</f>
        <v>-0.24820090333374278</v>
      </c>
      <c r="P59" s="65">
        <f t="shared" ref="P59" si="85">IFERROR(F59/F55-1, "n/a")</f>
        <v>-0.83992093233717458</v>
      </c>
      <c r="Q59" s="65"/>
      <c r="R59" s="65">
        <f t="shared" ref="R59" si="86">IFERROR(H59/H55-1, "n/a")</f>
        <v>-0.39782335350832132</v>
      </c>
      <c r="S59" s="65">
        <f t="shared" ref="S59" si="87">IFERROR(I59/I55-1, "n/a")</f>
        <v>-0.66732318496784371</v>
      </c>
      <c r="T59" s="65">
        <f t="shared" ref="T59" si="88">IFERROR(J59/J55-1, "n/a")</f>
        <v>-0.41220291127513675</v>
      </c>
      <c r="U59" s="36"/>
      <c r="V59" s="65">
        <f t="shared" ref="V59" si="89">IFERROR(B59/B58-1, "n/a")</f>
        <v>-0.18273657208315441</v>
      </c>
      <c r="W59" s="65">
        <f t="shared" ref="W59" si="90">IFERROR(C59/C58-1, "n/a")</f>
        <v>-4.6281067701502643E-2</v>
      </c>
      <c r="X59" s="65"/>
      <c r="Y59" s="65">
        <f t="shared" ref="Y59" si="91">IFERROR(E59/E58-1, "n/a")</f>
        <v>-0.70772748556417919</v>
      </c>
      <c r="Z59" s="65">
        <f t="shared" ref="Z59" si="92">IFERROR(F59/F58-1, "n/a")</f>
        <v>-0.90641015639833733</v>
      </c>
      <c r="AA59" s="65"/>
      <c r="AB59" s="65">
        <f t="shared" ref="AB59" si="93">IFERROR(H59/H58-1, "n/a")</f>
        <v>-0.16650590171426094</v>
      </c>
      <c r="AC59" s="65">
        <f t="shared" ref="AC59" si="94">IFERROR(I59/I58-1, "n/a")</f>
        <v>-0.83042398693477359</v>
      </c>
      <c r="AD59" s="65">
        <f t="shared" ref="AD59" si="95">IFERROR(J59/J58-1, "n/a")</f>
        <v>-0.25463171260245376</v>
      </c>
    </row>
    <row r="60" spans="1:30" x14ac:dyDescent="0.2">
      <c r="A60" s="32" t="s">
        <v>146</v>
      </c>
      <c r="B60" s="68">
        <v>483.94322086099993</v>
      </c>
      <c r="C60" s="68">
        <v>73.967636059</v>
      </c>
      <c r="D60" s="68"/>
      <c r="E60" s="68">
        <v>13.323108000000001</v>
      </c>
      <c r="F60" s="68">
        <v>7.5548099999999989</v>
      </c>
      <c r="G60" s="68"/>
      <c r="H60" s="68">
        <v>557.9108569199999</v>
      </c>
      <c r="I60" s="68">
        <v>20.877918000000001</v>
      </c>
      <c r="J60" s="68">
        <v>578.78877491999992</v>
      </c>
      <c r="K60" s="68"/>
      <c r="L60" s="65">
        <f t="shared" ref="L60:L62" si="96">IFERROR(B60/B56-1, "n/a")</f>
        <v>-0.50055441694663272</v>
      </c>
      <c r="M60" s="65">
        <f t="shared" ref="M60:M62" si="97">IFERROR(C60/C56-1, "n/a")</f>
        <v>-0.36175877904642417</v>
      </c>
      <c r="N60" s="65"/>
      <c r="O60" s="65">
        <f t="shared" ref="O60:O62" si="98">IFERROR(E60/E56-1, "n/a")</f>
        <v>-0.56859242300564006</v>
      </c>
      <c r="P60" s="65">
        <f t="shared" ref="P60:P62" si="99">IFERROR(F60/F56-1, "n/a")</f>
        <v>-0.88916415080321998</v>
      </c>
      <c r="Q60" s="65"/>
      <c r="R60" s="65">
        <f t="shared" ref="R60:R62" si="100">IFERROR(H60/H56-1, "n/a")</f>
        <v>-0.4857271364821335</v>
      </c>
      <c r="S60" s="65">
        <f t="shared" ref="S60:S62" si="101">IFERROR(I60/I56-1, "n/a")</f>
        <v>-0.78920782002683199</v>
      </c>
      <c r="T60" s="65">
        <f t="shared" ref="T60:T62" si="102">IFERROR(J60/J56-1, "n/a")</f>
        <v>-0.51111634506933645</v>
      </c>
      <c r="U60" s="36"/>
      <c r="V60" s="65">
        <f t="shared" ref="V60:V62" si="103">IFERROR(B60/B59-1, "n/a")</f>
        <v>-0.25200416041696871</v>
      </c>
      <c r="W60" s="65">
        <f t="shared" ref="W60:W62" si="104">IFERROR(C60/C59-1, "n/a")</f>
        <v>-0.27431875267437844</v>
      </c>
      <c r="X60" s="65"/>
      <c r="Y60" s="65">
        <f t="shared" ref="Y60:Y62" si="105">IFERROR(E60/E59-1, "n/a")</f>
        <v>-0.13328626067868143</v>
      </c>
      <c r="Z60" s="65">
        <f t="shared" ref="Z60:Z62" si="106">IFERROR(F60/F59-1, "n/a")</f>
        <v>-4.949302923055432E-2</v>
      </c>
      <c r="AA60" s="65"/>
      <c r="AB60" s="65">
        <f t="shared" ref="AB60:AB62" si="107">IFERROR(H60/H59-1, "n/a")</f>
        <v>-0.25504121242520361</v>
      </c>
      <c r="AC60" s="65">
        <f t="shared" ref="AC60:AC62" si="108">IFERROR(I60/I59-1, "n/a")</f>
        <v>-0.10472710064059554</v>
      </c>
      <c r="AD60" s="65">
        <f t="shared" ref="AD60:AD62" si="109">IFERROR(J60/J59-1, "n/a")</f>
        <v>-0.25050198553621505</v>
      </c>
    </row>
    <row r="61" spans="1:30" x14ac:dyDescent="0.2">
      <c r="A61" s="32" t="s">
        <v>147</v>
      </c>
      <c r="B61" s="68">
        <v>401.18598670700004</v>
      </c>
      <c r="C61" s="68">
        <v>55.905939266000004</v>
      </c>
      <c r="D61" s="68"/>
      <c r="E61" s="68">
        <v>5.1469559999999994</v>
      </c>
      <c r="F61" s="68">
        <v>1.8520720000000002</v>
      </c>
      <c r="G61" s="68"/>
      <c r="H61" s="68">
        <v>457.09192597300006</v>
      </c>
      <c r="I61" s="68">
        <v>6.9990279999999991</v>
      </c>
      <c r="J61" s="68">
        <v>464.09095397300007</v>
      </c>
      <c r="K61" s="68"/>
      <c r="L61" s="65">
        <f t="shared" si="96"/>
        <v>-0.52423213423997428</v>
      </c>
      <c r="M61" s="65">
        <f t="shared" si="97"/>
        <v>-0.46876532584801045</v>
      </c>
      <c r="N61" s="65"/>
      <c r="O61" s="65">
        <f t="shared" si="98"/>
        <v>-0.84519177855744332</v>
      </c>
      <c r="P61" s="65">
        <f t="shared" si="99"/>
        <v>-0.97314282183462286</v>
      </c>
      <c r="Q61" s="65"/>
      <c r="R61" s="65">
        <f t="shared" si="100"/>
        <v>-0.5180778428467534</v>
      </c>
      <c r="S61" s="65">
        <f t="shared" si="101"/>
        <v>-0.93152127888739422</v>
      </c>
      <c r="T61" s="65">
        <f t="shared" si="102"/>
        <v>-0.558296361017528</v>
      </c>
      <c r="U61" s="36"/>
      <c r="V61" s="65">
        <f t="shared" si="103"/>
        <v>-0.17100608209112567</v>
      </c>
      <c r="W61" s="65">
        <f t="shared" si="104"/>
        <v>-0.24418377759961329</v>
      </c>
      <c r="X61" s="65"/>
      <c r="Y61" s="65">
        <f t="shared" si="105"/>
        <v>-0.61368203275091671</v>
      </c>
      <c r="Z61" s="65">
        <f t="shared" si="106"/>
        <v>-0.75484863285774217</v>
      </c>
      <c r="AA61" s="65"/>
      <c r="AB61" s="65">
        <f t="shared" si="107"/>
        <v>-0.18070795665024408</v>
      </c>
      <c r="AC61" s="65">
        <f t="shared" si="108"/>
        <v>-0.66476408231893624</v>
      </c>
      <c r="AD61" s="65">
        <f t="shared" si="109"/>
        <v>-0.19816870319030178</v>
      </c>
    </row>
    <row r="62" spans="1:30" x14ac:dyDescent="0.2">
      <c r="A62" s="32" t="s">
        <v>148</v>
      </c>
      <c r="B62" s="68">
        <v>287.51938320900001</v>
      </c>
      <c r="C62" s="68">
        <v>39.297053967000004</v>
      </c>
      <c r="D62" s="68"/>
      <c r="E62" s="68">
        <v>2.716437</v>
      </c>
      <c r="F62" s="68">
        <v>0.77773500000000007</v>
      </c>
      <c r="G62" s="68"/>
      <c r="H62" s="68">
        <v>326.81643717600002</v>
      </c>
      <c r="I62" s="68">
        <v>3.4941719999999998</v>
      </c>
      <c r="J62" s="68">
        <v>330.31060917600001</v>
      </c>
      <c r="K62" s="68"/>
      <c r="L62" s="65">
        <f t="shared" si="96"/>
        <v>-0.63680993101138839</v>
      </c>
      <c r="M62" s="65">
        <f t="shared" si="97"/>
        <v>-0.63230768041200802</v>
      </c>
      <c r="N62" s="65"/>
      <c r="O62" s="65">
        <f t="shared" si="98"/>
        <v>-0.94835149609877911</v>
      </c>
      <c r="P62" s="65">
        <f t="shared" si="99"/>
        <v>-0.99084217953854414</v>
      </c>
      <c r="Q62" s="65"/>
      <c r="R62" s="65">
        <f t="shared" si="100"/>
        <v>-0.63627441179046851</v>
      </c>
      <c r="S62" s="65">
        <f t="shared" si="101"/>
        <v>-0.97459162150587275</v>
      </c>
      <c r="T62" s="65">
        <f t="shared" si="102"/>
        <v>-0.68118127471121304</v>
      </c>
      <c r="U62" s="36"/>
      <c r="V62" s="65">
        <f t="shared" si="103"/>
        <v>-0.28332645522091648</v>
      </c>
      <c r="W62" s="65">
        <f t="shared" si="104"/>
        <v>-0.29708624015733032</v>
      </c>
      <c r="X62" s="65"/>
      <c r="Y62" s="65">
        <f t="shared" si="105"/>
        <v>-0.47222455369736982</v>
      </c>
      <c r="Z62" s="65">
        <f t="shared" si="106"/>
        <v>-0.58007302091927304</v>
      </c>
      <c r="AA62" s="65"/>
      <c r="AB62" s="65">
        <f t="shared" si="107"/>
        <v>-0.28500938519026753</v>
      </c>
      <c r="AC62" s="65">
        <f t="shared" si="108"/>
        <v>-0.50076324883969603</v>
      </c>
      <c r="AD62" s="65">
        <f t="shared" si="109"/>
        <v>-0.2882632028306743</v>
      </c>
    </row>
    <row r="63" spans="1:30" x14ac:dyDescent="0.2">
      <c r="A63" s="52"/>
      <c r="B63" s="68"/>
      <c r="C63" s="68"/>
      <c r="D63" s="68"/>
      <c r="E63" s="68"/>
      <c r="F63" s="68"/>
      <c r="G63" s="68"/>
      <c r="H63" s="68"/>
      <c r="I63" s="68"/>
      <c r="J63" s="68"/>
      <c r="K63" s="36"/>
      <c r="L63" s="36"/>
      <c r="M63" s="36"/>
      <c r="N63" s="36"/>
      <c r="O63" s="36"/>
      <c r="P63" s="36"/>
      <c r="Q63" s="36"/>
      <c r="R63" s="36"/>
      <c r="S63" s="36"/>
      <c r="T63" s="36"/>
      <c r="U63" s="36"/>
      <c r="V63" s="36"/>
      <c r="W63" s="36"/>
      <c r="X63" s="36"/>
      <c r="Y63" s="36"/>
      <c r="Z63" s="36"/>
      <c r="AA63" s="36"/>
      <c r="AB63" s="36"/>
      <c r="AC63" s="36"/>
      <c r="AD63" s="36"/>
    </row>
    <row r="64" spans="1:30" x14ac:dyDescent="0.2">
      <c r="A64" s="53">
        <v>43831</v>
      </c>
      <c r="B64" s="68">
        <v>175.02165223599999</v>
      </c>
      <c r="C64" s="68">
        <v>24.615618023</v>
      </c>
      <c r="D64" s="55"/>
      <c r="E64" s="55">
        <v>11.3096</v>
      </c>
      <c r="F64" s="55">
        <v>10.604620000000001</v>
      </c>
      <c r="G64" s="68"/>
      <c r="H64" s="68">
        <v>199.63727025899999</v>
      </c>
      <c r="I64" s="68">
        <v>21.91422</v>
      </c>
      <c r="J64" s="68">
        <v>221.55149025899999</v>
      </c>
      <c r="K64" s="68"/>
      <c r="L64" s="63" t="s">
        <v>111</v>
      </c>
      <c r="M64" s="63" t="s">
        <v>111</v>
      </c>
      <c r="N64" s="63"/>
      <c r="O64" s="63" t="s">
        <v>111</v>
      </c>
      <c r="P64" s="63" t="s">
        <v>111</v>
      </c>
      <c r="Q64" s="63"/>
      <c r="R64" s="63" t="s">
        <v>111</v>
      </c>
      <c r="S64" s="63" t="s">
        <v>111</v>
      </c>
      <c r="T64" s="63" t="s">
        <v>111</v>
      </c>
      <c r="U64" s="36"/>
      <c r="V64" s="65" t="str">
        <f>IFERROR(B64/#REF!-1, "n/a")</f>
        <v>n/a</v>
      </c>
      <c r="W64" s="65" t="str">
        <f>IFERROR(C64/#REF!-1, "n/a")</f>
        <v>n/a</v>
      </c>
      <c r="X64" s="65"/>
      <c r="Y64" s="65" t="str">
        <f>IFERROR(E64/#REF!-1, "n/a")</f>
        <v>n/a</v>
      </c>
      <c r="Z64" s="65" t="str">
        <f>IFERROR(F64/#REF!-1, "n/a")</f>
        <v>n/a</v>
      </c>
      <c r="AA64" s="65"/>
      <c r="AB64" s="65" t="str">
        <f>IFERROR(H64/#REF!-1, "n/a")</f>
        <v>n/a</v>
      </c>
      <c r="AC64" s="65" t="str">
        <f>IFERROR(I64/#REF!-1, "n/a")</f>
        <v>n/a</v>
      </c>
      <c r="AD64" s="65" t="str">
        <f>IFERROR(J64/#REF!-1, "n/a")</f>
        <v>n/a</v>
      </c>
    </row>
    <row r="65" spans="1:30" x14ac:dyDescent="0.2">
      <c r="A65" s="53">
        <v>43862</v>
      </c>
      <c r="B65" s="68">
        <v>152.82695543900002</v>
      </c>
      <c r="C65" s="68">
        <v>27.819144948000002</v>
      </c>
      <c r="D65" s="55"/>
      <c r="E65" s="55">
        <v>6.5310800000000002</v>
      </c>
      <c r="F65" s="55">
        <v>11.023100000000001</v>
      </c>
      <c r="G65" s="68"/>
      <c r="H65" s="68">
        <v>180.64610038700002</v>
      </c>
      <c r="I65" s="68">
        <v>17.554180000000002</v>
      </c>
      <c r="J65" s="68">
        <v>198.20028038700002</v>
      </c>
      <c r="K65" s="68"/>
      <c r="L65" s="63" t="s">
        <v>111</v>
      </c>
      <c r="M65" s="63" t="s">
        <v>111</v>
      </c>
      <c r="N65" s="63"/>
      <c r="O65" s="63" t="s">
        <v>111</v>
      </c>
      <c r="P65" s="63" t="s">
        <v>111</v>
      </c>
      <c r="Q65" s="63"/>
      <c r="R65" s="63" t="s">
        <v>111</v>
      </c>
      <c r="S65" s="63" t="s">
        <v>111</v>
      </c>
      <c r="T65" s="63" t="s">
        <v>111</v>
      </c>
      <c r="U65" s="36"/>
      <c r="V65" s="65">
        <f t="shared" ref="V65:V75" si="110">IFERROR(B65/B64-1, "n/a")</f>
        <v>-0.12681114886901279</v>
      </c>
      <c r="W65" s="65">
        <f t="shared" ref="W65:W75" si="111">IFERROR(C65/C64-1, "n/a")</f>
        <v>0.13014204729723766</v>
      </c>
      <c r="X65" s="65"/>
      <c r="Y65" s="65">
        <f t="shared" ref="Y65:Y75" si="112">IFERROR(E65/E64-1, "n/a")</f>
        <v>-0.42251892197778873</v>
      </c>
      <c r="Z65" s="65">
        <f t="shared" ref="Z65:Z75" si="113">IFERROR(F65/F64-1, "n/a")</f>
        <v>3.9462045787590716E-2</v>
      </c>
      <c r="AA65" s="65"/>
      <c r="AB65" s="65">
        <f t="shared" ref="AB65:AB75" si="114">IFERROR(H65/H64-1, "n/a")</f>
        <v>-9.5128378821057402E-2</v>
      </c>
      <c r="AC65" s="65">
        <f t="shared" ref="AC65:AC75" si="115">IFERROR(I65/I64-1, "n/a")</f>
        <v>-0.19895939714030419</v>
      </c>
      <c r="AD65" s="65">
        <f t="shared" ref="AD65:AD75" si="116">IFERROR(J65/J64-1, "n/a")</f>
        <v>-0.10539856827278271</v>
      </c>
    </row>
    <row r="66" spans="1:30" x14ac:dyDescent="0.2">
      <c r="A66" s="53">
        <v>43891</v>
      </c>
      <c r="B66" s="68">
        <v>170.52249072000001</v>
      </c>
      <c r="C66" s="68">
        <v>25.935558995000001</v>
      </c>
      <c r="D66" s="55"/>
      <c r="E66" s="55">
        <v>3.9953499999999997</v>
      </c>
      <c r="F66" s="55">
        <v>6.8521800000000006</v>
      </c>
      <c r="G66" s="68"/>
      <c r="H66" s="68">
        <v>196.45804971500002</v>
      </c>
      <c r="I66" s="68">
        <v>10.847530000000001</v>
      </c>
      <c r="J66" s="68">
        <v>207.30557971500002</v>
      </c>
      <c r="K66" s="68"/>
      <c r="L66" s="63" t="s">
        <v>111</v>
      </c>
      <c r="M66" s="63" t="s">
        <v>111</v>
      </c>
      <c r="N66" s="63"/>
      <c r="O66" s="63" t="s">
        <v>111</v>
      </c>
      <c r="P66" s="63" t="s">
        <v>111</v>
      </c>
      <c r="Q66" s="63"/>
      <c r="R66" s="63" t="s">
        <v>111</v>
      </c>
      <c r="S66" s="63" t="s">
        <v>111</v>
      </c>
      <c r="T66" s="63" t="s">
        <v>111</v>
      </c>
      <c r="U66" s="36"/>
      <c r="V66" s="65">
        <f t="shared" si="110"/>
        <v>0.11578805080667243</v>
      </c>
      <c r="W66" s="65">
        <f t="shared" si="111"/>
        <v>-6.7708261936908154E-2</v>
      </c>
      <c r="X66" s="65"/>
      <c r="Y66" s="65">
        <f t="shared" si="112"/>
        <v>-0.38825584742492825</v>
      </c>
      <c r="Z66" s="65">
        <f t="shared" si="113"/>
        <v>-0.37837994756465965</v>
      </c>
      <c r="AA66" s="65"/>
      <c r="AB66" s="65">
        <f t="shared" si="114"/>
        <v>8.7529978749200099E-2</v>
      </c>
      <c r="AC66" s="65">
        <f t="shared" si="115"/>
        <v>-0.3820543027358726</v>
      </c>
      <c r="AD66" s="65">
        <f t="shared" si="116"/>
        <v>4.5939891256567611E-2</v>
      </c>
    </row>
    <row r="67" spans="1:30" x14ac:dyDescent="0.2">
      <c r="A67" s="53">
        <v>43922</v>
      </c>
      <c r="B67" s="68">
        <v>246.35760889400001</v>
      </c>
      <c r="C67" s="68">
        <v>25.327864191</v>
      </c>
      <c r="D67" s="55"/>
      <c r="E67" s="55">
        <v>0.30641000000000002</v>
      </c>
      <c r="F67" s="55">
        <v>2.8296300000000003</v>
      </c>
      <c r="G67" s="68"/>
      <c r="H67" s="68">
        <v>271.68547308500001</v>
      </c>
      <c r="I67" s="68">
        <v>3.1360400000000004</v>
      </c>
      <c r="J67" s="68">
        <v>274.82151308499999</v>
      </c>
      <c r="K67" s="68"/>
      <c r="L67" s="63" t="s">
        <v>111</v>
      </c>
      <c r="M67" s="63" t="s">
        <v>111</v>
      </c>
      <c r="N67" s="63"/>
      <c r="O67" s="63" t="s">
        <v>111</v>
      </c>
      <c r="P67" s="63" t="s">
        <v>111</v>
      </c>
      <c r="Q67" s="63"/>
      <c r="R67" s="63" t="s">
        <v>111</v>
      </c>
      <c r="S67" s="63" t="s">
        <v>111</v>
      </c>
      <c r="T67" s="63" t="s">
        <v>111</v>
      </c>
      <c r="U67" s="36"/>
      <c r="V67" s="65">
        <f t="shared" si="110"/>
        <v>0.44472208829345683</v>
      </c>
      <c r="W67" s="65">
        <f t="shared" si="111"/>
        <v>-2.3430950692720942E-2</v>
      </c>
      <c r="X67" s="65"/>
      <c r="Y67" s="65">
        <f t="shared" si="112"/>
        <v>-0.92330834595216937</v>
      </c>
      <c r="Z67" s="65">
        <f t="shared" si="113"/>
        <v>-0.58704675008537421</v>
      </c>
      <c r="AA67" s="65"/>
      <c r="AB67" s="65">
        <f t="shared" si="114"/>
        <v>0.38291850845069342</v>
      </c>
      <c r="AC67" s="65">
        <f t="shared" si="115"/>
        <v>-0.71089824135079605</v>
      </c>
      <c r="AD67" s="65">
        <f t="shared" si="116"/>
        <v>0.32568314592795655</v>
      </c>
    </row>
    <row r="68" spans="1:30" x14ac:dyDescent="0.2">
      <c r="A68" s="53">
        <v>43952</v>
      </c>
      <c r="B68" s="68">
        <v>264.91776056600003</v>
      </c>
      <c r="C68" s="68">
        <v>41.449535650000001</v>
      </c>
      <c r="D68" s="55"/>
      <c r="E68" s="55">
        <v>4.7635500000000004</v>
      </c>
      <c r="F68" s="55">
        <v>4.4419399999999998</v>
      </c>
      <c r="G68" s="68"/>
      <c r="H68" s="68">
        <v>306.367296216</v>
      </c>
      <c r="I68" s="68">
        <v>9.2054900000000011</v>
      </c>
      <c r="J68" s="68">
        <v>315.572786216</v>
      </c>
      <c r="K68" s="68"/>
      <c r="L68" s="63" t="s">
        <v>111</v>
      </c>
      <c r="M68" s="63" t="s">
        <v>111</v>
      </c>
      <c r="N68" s="63"/>
      <c r="O68" s="63" t="s">
        <v>111</v>
      </c>
      <c r="P68" s="63" t="s">
        <v>111</v>
      </c>
      <c r="Q68" s="63"/>
      <c r="R68" s="63" t="s">
        <v>111</v>
      </c>
      <c r="S68" s="63" t="s">
        <v>111</v>
      </c>
      <c r="T68" s="63" t="s">
        <v>111</v>
      </c>
      <c r="U68" s="36"/>
      <c r="V68" s="65">
        <f t="shared" si="110"/>
        <v>7.5338252207123313E-2</v>
      </c>
      <c r="W68" s="65">
        <f t="shared" si="111"/>
        <v>0.63651918446122568</v>
      </c>
      <c r="X68" s="65"/>
      <c r="Y68" s="65">
        <f t="shared" si="112"/>
        <v>14.54632681700989</v>
      </c>
      <c r="Z68" s="65">
        <f t="shared" si="113"/>
        <v>0.5697953442676249</v>
      </c>
      <c r="AA68" s="65"/>
      <c r="AB68" s="65">
        <f t="shared" si="114"/>
        <v>0.12765431562161367</v>
      </c>
      <c r="AC68" s="65">
        <f t="shared" si="115"/>
        <v>1.9353866659864032</v>
      </c>
      <c r="AD68" s="65">
        <f t="shared" si="116"/>
        <v>0.14828268963935143</v>
      </c>
    </row>
    <row r="69" spans="1:30" x14ac:dyDescent="0.2">
      <c r="A69" s="53">
        <v>43983</v>
      </c>
      <c r="B69" s="68">
        <v>265.08417906400001</v>
      </c>
      <c r="C69" s="68">
        <v>44.120660139999998</v>
      </c>
      <c r="D69" s="55"/>
      <c r="E69" s="55">
        <v>4.0611100000000002</v>
      </c>
      <c r="F69" s="55">
        <v>8.731110000000001</v>
      </c>
      <c r="G69" s="68"/>
      <c r="H69" s="68">
        <v>309.204839204</v>
      </c>
      <c r="I69" s="68">
        <v>12.79222</v>
      </c>
      <c r="J69" s="68">
        <v>321.99705920399998</v>
      </c>
      <c r="K69" s="68"/>
      <c r="L69" s="63" t="s">
        <v>111</v>
      </c>
      <c r="M69" s="63" t="s">
        <v>111</v>
      </c>
      <c r="N69" s="63"/>
      <c r="O69" s="63" t="s">
        <v>111</v>
      </c>
      <c r="P69" s="63" t="s">
        <v>111</v>
      </c>
      <c r="Q69" s="63"/>
      <c r="R69" s="63" t="s">
        <v>111</v>
      </c>
      <c r="S69" s="63" t="s">
        <v>111</v>
      </c>
      <c r="T69" s="63" t="s">
        <v>111</v>
      </c>
      <c r="U69" s="36"/>
      <c r="V69" s="65">
        <f t="shared" si="110"/>
        <v>6.2818928275865105E-4</v>
      </c>
      <c r="W69" s="65">
        <f t="shared" si="111"/>
        <v>6.444280854084794E-2</v>
      </c>
      <c r="X69" s="65"/>
      <c r="Y69" s="65">
        <f t="shared" si="112"/>
        <v>-0.14746145206831041</v>
      </c>
      <c r="Z69" s="65">
        <f t="shared" si="113"/>
        <v>0.96560736975285599</v>
      </c>
      <c r="AA69" s="65"/>
      <c r="AB69" s="65">
        <f t="shared" si="114"/>
        <v>9.2618991094906011E-3</v>
      </c>
      <c r="AC69" s="65">
        <f t="shared" si="115"/>
        <v>0.38962944938292243</v>
      </c>
      <c r="AD69" s="65">
        <f t="shared" si="116"/>
        <v>2.0357499976575211E-2</v>
      </c>
    </row>
    <row r="70" spans="1:30" x14ac:dyDescent="0.2">
      <c r="A70" s="53">
        <v>44013</v>
      </c>
      <c r="B70" s="68">
        <v>308.01096481599996</v>
      </c>
      <c r="C70" s="68">
        <v>34.586915584999993</v>
      </c>
      <c r="D70" s="55"/>
      <c r="E70" s="55">
        <v>2.8402500000000002</v>
      </c>
      <c r="F70" s="55">
        <v>13.263959999999999</v>
      </c>
      <c r="G70" s="68"/>
      <c r="H70" s="68">
        <v>342.59788040099994</v>
      </c>
      <c r="I70" s="68">
        <v>16.104209999999998</v>
      </c>
      <c r="J70" s="68">
        <v>358.70209040099996</v>
      </c>
      <c r="K70" s="68"/>
      <c r="L70" s="63" t="s">
        <v>111</v>
      </c>
      <c r="M70" s="63" t="s">
        <v>111</v>
      </c>
      <c r="N70" s="63"/>
      <c r="O70" s="63" t="s">
        <v>111</v>
      </c>
      <c r="P70" s="63" t="s">
        <v>111</v>
      </c>
      <c r="Q70" s="63"/>
      <c r="R70" s="63" t="s">
        <v>111</v>
      </c>
      <c r="S70" s="63" t="s">
        <v>111</v>
      </c>
      <c r="T70" s="63" t="s">
        <v>111</v>
      </c>
      <c r="U70" s="36"/>
      <c r="V70" s="65">
        <f t="shared" si="110"/>
        <v>0.16193643054660001</v>
      </c>
      <c r="W70" s="65">
        <f t="shared" si="111"/>
        <v>-0.21608345216840186</v>
      </c>
      <c r="X70" s="65"/>
      <c r="Y70" s="65">
        <f t="shared" si="112"/>
        <v>-0.30062224367229651</v>
      </c>
      <c r="Z70" s="65">
        <f t="shared" si="113"/>
        <v>0.51916079398839288</v>
      </c>
      <c r="AA70" s="65"/>
      <c r="AB70" s="65">
        <f t="shared" si="114"/>
        <v>0.10799650252229287</v>
      </c>
      <c r="AC70" s="65">
        <f t="shared" si="115"/>
        <v>0.25890658540894362</v>
      </c>
      <c r="AD70" s="65">
        <f t="shared" si="116"/>
        <v>0.11399182119158935</v>
      </c>
    </row>
    <row r="71" spans="1:30" x14ac:dyDescent="0.2">
      <c r="A71" s="53">
        <v>44044</v>
      </c>
      <c r="B71" s="68">
        <v>376.49680890399998</v>
      </c>
      <c r="C71" s="68">
        <v>41.277057317999997</v>
      </c>
      <c r="D71" s="55"/>
      <c r="E71" s="55">
        <v>4.1067399999999994</v>
      </c>
      <c r="F71" s="55">
        <v>8.5933600000000006</v>
      </c>
      <c r="G71" s="68"/>
      <c r="H71" s="68">
        <v>417.77386622199998</v>
      </c>
      <c r="I71" s="68">
        <v>12.700099999999999</v>
      </c>
      <c r="J71" s="68">
        <v>430.473966222</v>
      </c>
      <c r="K71" s="68"/>
      <c r="L71" s="63" t="s">
        <v>111</v>
      </c>
      <c r="M71" s="63" t="s">
        <v>111</v>
      </c>
      <c r="N71" s="63"/>
      <c r="O71" s="63" t="s">
        <v>111</v>
      </c>
      <c r="P71" s="63" t="s">
        <v>111</v>
      </c>
      <c r="Q71" s="63"/>
      <c r="R71" s="63" t="s">
        <v>111</v>
      </c>
      <c r="S71" s="63" t="s">
        <v>111</v>
      </c>
      <c r="T71" s="63" t="s">
        <v>111</v>
      </c>
      <c r="U71" s="36"/>
      <c r="V71" s="65">
        <f t="shared" si="110"/>
        <v>0.2223487210233317</v>
      </c>
      <c r="W71" s="65">
        <f t="shared" si="111"/>
        <v>0.19342984535751584</v>
      </c>
      <c r="X71" s="65"/>
      <c r="Y71" s="65">
        <f t="shared" si="112"/>
        <v>0.44590793063990808</v>
      </c>
      <c r="Z71" s="65">
        <f t="shared" si="113"/>
        <v>-0.35212711739178937</v>
      </c>
      <c r="AA71" s="65"/>
      <c r="AB71" s="65">
        <f t="shared" si="114"/>
        <v>0.21942922044061963</v>
      </c>
      <c r="AC71" s="65">
        <f t="shared" si="115"/>
        <v>-0.21138012979214749</v>
      </c>
      <c r="AD71" s="65">
        <f t="shared" si="116"/>
        <v>0.20008769879418575</v>
      </c>
    </row>
    <row r="72" spans="1:30" x14ac:dyDescent="0.2">
      <c r="A72" s="53">
        <v>44075</v>
      </c>
      <c r="B72" s="68">
        <v>306.59098057300002</v>
      </c>
      <c r="C72" s="68">
        <v>45.084432004</v>
      </c>
      <c r="D72" s="55"/>
      <c r="E72" s="55">
        <v>4.1767099999999999</v>
      </c>
      <c r="F72" s="55">
        <v>11.65771</v>
      </c>
      <c r="G72" s="68"/>
      <c r="H72" s="68">
        <v>351.67541257700003</v>
      </c>
      <c r="I72" s="68">
        <v>15.83442</v>
      </c>
      <c r="J72" s="68">
        <v>367.50983257700005</v>
      </c>
      <c r="K72" s="68"/>
      <c r="L72" s="63" t="s">
        <v>111</v>
      </c>
      <c r="M72" s="63" t="s">
        <v>111</v>
      </c>
      <c r="N72" s="63"/>
      <c r="O72" s="63" t="s">
        <v>111</v>
      </c>
      <c r="P72" s="63" t="s">
        <v>111</v>
      </c>
      <c r="Q72" s="63"/>
      <c r="R72" s="63" t="s">
        <v>111</v>
      </c>
      <c r="S72" s="63" t="s">
        <v>111</v>
      </c>
      <c r="T72" s="63" t="s">
        <v>111</v>
      </c>
      <c r="U72" s="36"/>
      <c r="V72" s="65">
        <f t="shared" si="110"/>
        <v>-0.18567442453097849</v>
      </c>
      <c r="W72" s="65">
        <f t="shared" si="111"/>
        <v>9.2239489280155018E-2</v>
      </c>
      <c r="X72" s="65"/>
      <c r="Y72" s="65">
        <f t="shared" si="112"/>
        <v>1.7037845103415439E-2</v>
      </c>
      <c r="Z72" s="65">
        <f t="shared" si="113"/>
        <v>0.35659509202453976</v>
      </c>
      <c r="AA72" s="65"/>
      <c r="AB72" s="65">
        <f t="shared" si="114"/>
        <v>-0.15821586506293339</v>
      </c>
      <c r="AC72" s="65">
        <f t="shared" si="115"/>
        <v>0.2467949071267157</v>
      </c>
      <c r="AD72" s="65">
        <f t="shared" si="116"/>
        <v>-0.14626699541808919</v>
      </c>
    </row>
    <row r="73" spans="1:30" x14ac:dyDescent="0.2">
      <c r="A73" s="53">
        <v>44105</v>
      </c>
      <c r="B73" s="68">
        <v>575.59652540299999</v>
      </c>
      <c r="C73" s="68">
        <v>61.017651146999995</v>
      </c>
      <c r="D73" s="55"/>
      <c r="E73" s="55">
        <v>8.78003</v>
      </c>
      <c r="F73" s="55">
        <v>38.693570000000001</v>
      </c>
      <c r="G73" s="68"/>
      <c r="H73" s="68">
        <v>636.61417655000002</v>
      </c>
      <c r="I73" s="68">
        <v>47.473600000000005</v>
      </c>
      <c r="J73" s="68">
        <v>684.08777655000006</v>
      </c>
      <c r="K73" s="68"/>
      <c r="L73" s="63" t="s">
        <v>111</v>
      </c>
      <c r="M73" s="63" t="s">
        <v>111</v>
      </c>
      <c r="N73" s="63"/>
      <c r="O73" s="63" t="s">
        <v>111</v>
      </c>
      <c r="P73" s="63" t="s">
        <v>111</v>
      </c>
      <c r="Q73" s="63"/>
      <c r="R73" s="63" t="s">
        <v>111</v>
      </c>
      <c r="S73" s="63" t="s">
        <v>111</v>
      </c>
      <c r="T73" s="63" t="s">
        <v>111</v>
      </c>
      <c r="U73" s="36"/>
      <c r="V73" s="65">
        <f t="shared" si="110"/>
        <v>0.8774085406140939</v>
      </c>
      <c r="W73" s="65">
        <f t="shared" si="111"/>
        <v>0.35340844798901672</v>
      </c>
      <c r="X73" s="65"/>
      <c r="Y73" s="65">
        <f t="shared" si="112"/>
        <v>1.1021402012588855</v>
      </c>
      <c r="Z73" s="65">
        <f t="shared" si="113"/>
        <v>2.319139865376648</v>
      </c>
      <c r="AA73" s="65"/>
      <c r="AB73" s="65">
        <f t="shared" si="114"/>
        <v>0.81023225901700502</v>
      </c>
      <c r="AC73" s="65">
        <f t="shared" si="115"/>
        <v>1.9981268653982909</v>
      </c>
      <c r="AD73" s="65">
        <f t="shared" si="116"/>
        <v>0.86141353485194472</v>
      </c>
    </row>
    <row r="74" spans="1:30" x14ac:dyDescent="0.2">
      <c r="A74" s="53">
        <v>44136</v>
      </c>
      <c r="B74" s="68">
        <v>369.03407877599994</v>
      </c>
      <c r="C74" s="68">
        <v>51.537730922000001</v>
      </c>
      <c r="D74" s="55"/>
      <c r="E74" s="55">
        <v>3.4458500000000001</v>
      </c>
      <c r="F74" s="55">
        <v>57.913499999999999</v>
      </c>
      <c r="G74" s="68"/>
      <c r="H74" s="68">
        <v>420.57180969799992</v>
      </c>
      <c r="I74" s="68">
        <v>61.359349999999999</v>
      </c>
      <c r="J74" s="68">
        <v>481.93115969799993</v>
      </c>
      <c r="K74" s="68"/>
      <c r="L74" s="63" t="s">
        <v>111</v>
      </c>
      <c r="M74" s="63" t="s">
        <v>111</v>
      </c>
      <c r="N74" s="63"/>
      <c r="O74" s="63" t="s">
        <v>111</v>
      </c>
      <c r="P74" s="63" t="s">
        <v>111</v>
      </c>
      <c r="Q74" s="63"/>
      <c r="R74" s="63" t="s">
        <v>111</v>
      </c>
      <c r="S74" s="63" t="s">
        <v>111</v>
      </c>
      <c r="T74" s="63" t="s">
        <v>111</v>
      </c>
      <c r="U74" s="36"/>
      <c r="V74" s="65">
        <f t="shared" si="110"/>
        <v>-0.35886673652586198</v>
      </c>
      <c r="W74" s="65">
        <f t="shared" si="111"/>
        <v>-0.15536357179927407</v>
      </c>
      <c r="X74" s="65"/>
      <c r="Y74" s="65">
        <f t="shared" si="112"/>
        <v>-0.60753550955976232</v>
      </c>
      <c r="Z74" s="65">
        <f t="shared" si="113"/>
        <v>0.49672154830893089</v>
      </c>
      <c r="AA74" s="65"/>
      <c r="AB74" s="65">
        <f t="shared" si="114"/>
        <v>-0.33936153923369627</v>
      </c>
      <c r="AC74" s="65">
        <f t="shared" si="115"/>
        <v>0.29249414411378094</v>
      </c>
      <c r="AD74" s="65">
        <f t="shared" si="116"/>
        <v>-0.29551268679513454</v>
      </c>
    </row>
    <row r="75" spans="1:30" x14ac:dyDescent="0.2">
      <c r="A75" s="53">
        <v>44166</v>
      </c>
      <c r="B75" s="68">
        <v>349.11965540400001</v>
      </c>
      <c r="C75" s="68">
        <v>42.410721818000006</v>
      </c>
      <c r="D75" s="55"/>
      <c r="E75" s="55">
        <v>4.6002900000000002</v>
      </c>
      <c r="F75" s="55">
        <v>12.686590000000001</v>
      </c>
      <c r="G75" s="68"/>
      <c r="H75" s="68">
        <v>391.53037722200003</v>
      </c>
      <c r="I75" s="68">
        <v>17.28688</v>
      </c>
      <c r="J75" s="68">
        <v>408.81725722200002</v>
      </c>
      <c r="K75" s="68"/>
      <c r="L75" s="63" t="s">
        <v>111</v>
      </c>
      <c r="M75" s="63" t="s">
        <v>111</v>
      </c>
      <c r="N75" s="63"/>
      <c r="O75" s="63" t="s">
        <v>111</v>
      </c>
      <c r="P75" s="63" t="s">
        <v>111</v>
      </c>
      <c r="Q75" s="63"/>
      <c r="R75" s="63" t="s">
        <v>111</v>
      </c>
      <c r="S75" s="63" t="s">
        <v>111</v>
      </c>
      <c r="T75" s="63" t="s">
        <v>111</v>
      </c>
      <c r="U75" s="36"/>
      <c r="V75" s="65">
        <f t="shared" si="110"/>
        <v>-5.3963643244145487E-2</v>
      </c>
      <c r="W75" s="65">
        <f t="shared" si="111"/>
        <v>-0.17709373192648525</v>
      </c>
      <c r="X75" s="65"/>
      <c r="Y75" s="65">
        <f t="shared" si="112"/>
        <v>0.33502328888372968</v>
      </c>
      <c r="Z75" s="65">
        <f t="shared" si="113"/>
        <v>-0.78093898659207261</v>
      </c>
      <c r="AA75" s="65"/>
      <c r="AB75" s="65">
        <f t="shared" si="114"/>
        <v>-6.9052256490642283E-2</v>
      </c>
      <c r="AC75" s="65">
        <f t="shared" si="115"/>
        <v>-0.71826820199366526</v>
      </c>
      <c r="AD75" s="65">
        <f t="shared" si="116"/>
        <v>-0.15171026194242432</v>
      </c>
    </row>
    <row r="76" spans="1:30" x14ac:dyDescent="0.2">
      <c r="A76" s="53">
        <v>44197</v>
      </c>
      <c r="B76" s="68">
        <v>351.49109924800001</v>
      </c>
      <c r="C76" s="68">
        <v>50.615712851000005</v>
      </c>
      <c r="D76" s="42"/>
      <c r="E76" s="42">
        <v>7.1083880000000015</v>
      </c>
      <c r="F76" s="42">
        <v>7.0306870000000012</v>
      </c>
      <c r="G76" s="42"/>
      <c r="H76" s="68">
        <v>402.10681209900002</v>
      </c>
      <c r="I76" s="68">
        <v>14.139075000000002</v>
      </c>
      <c r="J76" s="68">
        <v>416.24588709900002</v>
      </c>
      <c r="K76" s="42"/>
      <c r="L76" s="65">
        <f t="shared" ref="L76" si="117">IFERROR(B76/B64-1, "n/a")</f>
        <v>1.008272089524374</v>
      </c>
      <c r="M76" s="65">
        <f t="shared" ref="M76" si="118">IFERROR(C76/C64-1, "n/a")</f>
        <v>1.0562438368886937</v>
      </c>
      <c r="N76" s="65"/>
      <c r="O76" s="65">
        <f t="shared" ref="O76" si="119">IFERROR(E76/E64-1, "n/a")</f>
        <v>-0.3714730848129022</v>
      </c>
      <c r="P76" s="65">
        <f t="shared" ref="P76" si="120">IFERROR(F76/F64-1, "n/a")</f>
        <v>-0.33701660219790985</v>
      </c>
      <c r="Q76" s="65"/>
      <c r="R76" s="65">
        <f t="shared" ref="R76" si="121">IFERROR(H76/H64-1, "n/a")</f>
        <v>1.0141870882993218</v>
      </c>
      <c r="S76" s="65">
        <f t="shared" ref="S76" si="122">IFERROR(I76/I64-1, "n/a")</f>
        <v>-0.3547990756686753</v>
      </c>
      <c r="T76" s="65">
        <f t="shared" ref="T76" si="123">IFERROR(J76/J64-1, "n/a")</f>
        <v>0.87877719356523731</v>
      </c>
      <c r="U76" s="36"/>
      <c r="V76" s="65">
        <f t="shared" ref="V76" si="124">IFERROR(B76/B75-1, "n/a")</f>
        <v>6.7926391633714722E-3</v>
      </c>
      <c r="W76" s="65">
        <f t="shared" ref="W76" si="125">IFERROR(C76/C75-1, "n/a")</f>
        <v>0.19346501736543487</v>
      </c>
      <c r="X76" s="65"/>
      <c r="Y76" s="65">
        <f t="shared" ref="Y76" si="126">IFERROR(E76/E75-1, "n/a")</f>
        <v>0.54520432407522157</v>
      </c>
      <c r="Z76" s="65">
        <f t="shared" ref="Z76" si="127">IFERROR(F76/F75-1, "n/a")</f>
        <v>-0.44581743399920692</v>
      </c>
      <c r="AA76" s="65"/>
      <c r="AB76" s="65">
        <f t="shared" ref="AB76" si="128">IFERROR(H76/H75-1, "n/a")</f>
        <v>2.7013063333788612E-2</v>
      </c>
      <c r="AC76" s="65">
        <f t="shared" ref="AC76" si="129">IFERROR(I76/I75-1, "n/a")</f>
        <v>-0.18209214155475129</v>
      </c>
      <c r="AD76" s="65">
        <f t="shared" ref="AD76" si="130">IFERROR(J76/J75-1, "n/a")</f>
        <v>1.8171028120190114E-2</v>
      </c>
    </row>
    <row r="77" spans="1:30" x14ac:dyDescent="0.2">
      <c r="A77" s="53">
        <v>44228</v>
      </c>
      <c r="B77" s="68">
        <v>412.05742642799999</v>
      </c>
      <c r="C77" s="68">
        <v>37.309140849000002</v>
      </c>
      <c r="D77" s="42"/>
      <c r="E77" s="42">
        <v>3.7102930000000001</v>
      </c>
      <c r="F77" s="42">
        <v>20.242770000000004</v>
      </c>
      <c r="G77" s="42"/>
      <c r="H77" s="68">
        <v>449.366567277</v>
      </c>
      <c r="I77" s="68">
        <v>23.953063000000004</v>
      </c>
      <c r="J77" s="68">
        <v>473.31963027699999</v>
      </c>
      <c r="K77" s="42"/>
      <c r="L77" s="65">
        <f t="shared" ref="L77" si="131">IFERROR(B77/B65-1, "n/a")</f>
        <v>1.6962352632384299</v>
      </c>
      <c r="M77" s="65">
        <f t="shared" ref="M77" si="132">IFERROR(C77/C65-1, "n/a")</f>
        <v>0.34113183272666547</v>
      </c>
      <c r="N77" s="65"/>
      <c r="O77" s="65">
        <f t="shared" ref="O77" si="133">IFERROR(E77/E65-1, "n/a")</f>
        <v>-0.43190207438892192</v>
      </c>
      <c r="P77" s="65">
        <f t="shared" ref="P77" si="134">IFERROR(F77/F65-1, "n/a")</f>
        <v>0.83639538786729695</v>
      </c>
      <c r="Q77" s="65"/>
      <c r="R77" s="65">
        <f t="shared" ref="R77" si="135">IFERROR(H77/H65-1, "n/a")</f>
        <v>1.4875519942822866</v>
      </c>
      <c r="S77" s="65">
        <f t="shared" ref="S77" si="136">IFERROR(I77/I65-1, "n/a")</f>
        <v>0.36452189734866569</v>
      </c>
      <c r="T77" s="65">
        <f t="shared" ref="T77" si="137">IFERROR(J77/J65-1, "n/a")</f>
        <v>1.3880875917673277</v>
      </c>
      <c r="U77" s="36"/>
      <c r="V77" s="65">
        <f t="shared" ref="V77" si="138">IFERROR(B77/B76-1, "n/a")</f>
        <v>0.17231254876603996</v>
      </c>
      <c r="W77" s="65">
        <f t="shared" ref="W77" si="139">IFERROR(C77/C76-1, "n/a")</f>
        <v>-0.26289409459017643</v>
      </c>
      <c r="X77" s="65"/>
      <c r="Y77" s="65">
        <f t="shared" ref="Y77" si="140">IFERROR(E77/E76-1, "n/a")</f>
        <v>-0.47804016888217138</v>
      </c>
      <c r="Z77" s="65">
        <f t="shared" ref="Z77" si="141">IFERROR(F77/F76-1, "n/a")</f>
        <v>1.8792022742585468</v>
      </c>
      <c r="AA77" s="65"/>
      <c r="AB77" s="65">
        <f t="shared" ref="AB77" si="142">IFERROR(H77/H76-1, "n/a")</f>
        <v>0.11753035202588036</v>
      </c>
      <c r="AC77" s="65">
        <f t="shared" ref="AC77" si="143">IFERROR(I77/I76-1, "n/a")</f>
        <v>0.69410396366098914</v>
      </c>
      <c r="AD77" s="65">
        <f t="shared" ref="AD77" si="144">IFERROR(J77/J76-1, "n/a")</f>
        <v>0.13711545254121771</v>
      </c>
    </row>
    <row r="78" spans="1:30" x14ac:dyDescent="0.2">
      <c r="A78" s="53">
        <v>44256</v>
      </c>
      <c r="B78" s="68">
        <v>350.33394458899994</v>
      </c>
      <c r="C78" s="68">
        <v>41.872693874000007</v>
      </c>
      <c r="D78" s="42"/>
      <c r="E78" s="42">
        <v>9.6282469999999982</v>
      </c>
      <c r="F78" s="42">
        <v>22.378194000000008</v>
      </c>
      <c r="G78" s="42"/>
      <c r="H78" s="68">
        <v>392.20663846299993</v>
      </c>
      <c r="I78" s="68">
        <v>32.006441000000009</v>
      </c>
      <c r="J78" s="68">
        <v>424.21307946299993</v>
      </c>
      <c r="L78" s="65">
        <f t="shared" ref="L78" si="145">IFERROR(B78/B66-1, "n/a")</f>
        <v>1.0544735366565372</v>
      </c>
      <c r="M78" s="65">
        <f t="shared" ref="M78" si="146">IFERROR(C78/C66-1, "n/a")</f>
        <v>0.61448973905179582</v>
      </c>
      <c r="N78" s="65"/>
      <c r="O78" s="65">
        <f t="shared" ref="O78" si="147">IFERROR(E78/E66-1, "n/a")</f>
        <v>1.4098632159885867</v>
      </c>
      <c r="P78" s="65">
        <f t="shared" ref="P78" si="148">IFERROR(F78/F66-1, "n/a")</f>
        <v>2.2658502841431494</v>
      </c>
      <c r="Q78" s="65"/>
      <c r="R78" s="65">
        <f t="shared" ref="R78" si="149">IFERROR(H78/H66-1, "n/a")</f>
        <v>0.99638874065975247</v>
      </c>
      <c r="S78" s="65">
        <f t="shared" ref="S78" si="150">IFERROR(I78/I66-1, "n/a")</f>
        <v>1.9505740938259684</v>
      </c>
      <c r="T78" s="65">
        <f t="shared" ref="T78" si="151">IFERROR(J78/J66-1, "n/a")</f>
        <v>1.0463177114972035</v>
      </c>
      <c r="U78" s="36"/>
      <c r="V78" s="65">
        <f t="shared" ref="V78" si="152">IFERROR(B78/B77-1, "n/a")</f>
        <v>-0.14979339742535902</v>
      </c>
      <c r="W78" s="65">
        <f t="shared" ref="W78" si="153">IFERROR(C78/C77-1, "n/a")</f>
        <v>0.12231729064654462</v>
      </c>
      <c r="X78" s="65"/>
      <c r="Y78" s="65">
        <f t="shared" ref="Y78" si="154">IFERROR(E78/E77-1, "n/a")</f>
        <v>1.5950098819688896</v>
      </c>
      <c r="Z78" s="65">
        <f t="shared" ref="Z78" si="155">IFERROR(F78/F77-1, "n/a")</f>
        <v>0.10549070112440173</v>
      </c>
      <c r="AA78" s="65"/>
      <c r="AB78" s="65">
        <f t="shared" ref="AB78" si="156">IFERROR(H78/H77-1, "n/a")</f>
        <v>-0.12720111591827743</v>
      </c>
      <c r="AC78" s="65">
        <f t="shared" ref="AC78" si="157">IFERROR(I78/I77-1, "n/a")</f>
        <v>0.33621495505606136</v>
      </c>
      <c r="AD78" s="65">
        <f t="shared" ref="AD78" si="158">IFERROR(J78/J77-1, "n/a")</f>
        <v>-0.10374923766686273</v>
      </c>
    </row>
    <row r="79" spans="1:30" x14ac:dyDescent="0.2">
      <c r="A79" s="53">
        <v>44287</v>
      </c>
      <c r="B79" s="68">
        <v>384.01197525200001</v>
      </c>
      <c r="C79" s="68">
        <v>35.353935922999995</v>
      </c>
      <c r="E79" s="42">
        <v>9.3516739999999974</v>
      </c>
      <c r="F79" s="42">
        <v>16.600686999999997</v>
      </c>
      <c r="G79" s="44"/>
      <c r="H79" s="68">
        <v>419.36591117500001</v>
      </c>
      <c r="I79" s="68">
        <v>25.952360999999996</v>
      </c>
      <c r="J79" s="68">
        <v>445.318272175</v>
      </c>
      <c r="K79" s="42"/>
      <c r="L79" s="65">
        <f t="shared" ref="L79" si="159">IFERROR(B79/B67-1, "n/a")</f>
        <v>0.55875833093195992</v>
      </c>
      <c r="M79" s="65">
        <f t="shared" ref="M79" si="160">IFERROR(C79/C67-1, "n/a")</f>
        <v>0.3958514486808824</v>
      </c>
      <c r="N79" s="65"/>
      <c r="O79" s="65">
        <f t="shared" ref="O79" si="161">IFERROR(E79/E67-1, "n/a")</f>
        <v>29.520133154923133</v>
      </c>
      <c r="P79" s="65">
        <f t="shared" ref="P79" si="162">IFERROR(F79/F67-1, "n/a")</f>
        <v>4.8667341666578299</v>
      </c>
      <c r="Q79" s="65"/>
      <c r="R79" s="65">
        <f t="shared" ref="R79" si="163">IFERROR(H79/H67-1, "n/a")</f>
        <v>0.54357134525111839</v>
      </c>
      <c r="S79" s="65">
        <f t="shared" ref="S79" si="164">IFERROR(I79/I67-1, "n/a")</f>
        <v>7.2755197637785205</v>
      </c>
      <c r="T79" s="65">
        <f t="shared" ref="T79" si="165">IFERROR(J79/J67-1, "n/a")</f>
        <v>0.62039087543072657</v>
      </c>
      <c r="U79" s="36"/>
      <c r="V79" s="65">
        <f t="shared" ref="V79" si="166">IFERROR(B79/B78-1, "n/a")</f>
        <v>9.6131223317540648E-2</v>
      </c>
      <c r="W79" s="65">
        <f t="shared" ref="W79" si="167">IFERROR(C79/C78-1, "n/a")</f>
        <v>-0.15568040524490123</v>
      </c>
      <c r="X79" s="65"/>
      <c r="Y79" s="65">
        <f t="shared" ref="Y79" si="168">IFERROR(E79/E78-1, "n/a")</f>
        <v>-2.872516668922187E-2</v>
      </c>
      <c r="Z79" s="65">
        <f t="shared" ref="Z79" si="169">IFERROR(F79/F78-1, "n/a")</f>
        <v>-0.25817574912434882</v>
      </c>
      <c r="AA79" s="65"/>
      <c r="AB79" s="65">
        <f t="shared" ref="AB79" si="170">IFERROR(H79/H78-1, "n/a")</f>
        <v>6.9247355981615355E-2</v>
      </c>
      <c r="AC79" s="65">
        <f t="shared" ref="AC79" si="171">IFERROR(I79/I78-1, "n/a")</f>
        <v>-0.18915192726364083</v>
      </c>
      <c r="AD79" s="65">
        <f t="shared" ref="AD79" si="172">IFERROR(J79/J78-1, "n/a")</f>
        <v>4.9751395545645449E-2</v>
      </c>
    </row>
    <row r="80" spans="1:30" x14ac:dyDescent="0.2">
      <c r="A80" s="53">
        <v>44317</v>
      </c>
      <c r="B80" s="68">
        <v>306.30133282600002</v>
      </c>
      <c r="C80" s="68">
        <v>38.321330261</v>
      </c>
      <c r="E80" s="42">
        <v>10.030809999999999</v>
      </c>
      <c r="F80" s="42">
        <v>19.587990000000001</v>
      </c>
      <c r="G80" s="44"/>
      <c r="H80" s="68">
        <v>344.62266308700003</v>
      </c>
      <c r="I80" s="68">
        <v>29.6188</v>
      </c>
      <c r="J80" s="68">
        <v>374.24146308700006</v>
      </c>
      <c r="K80" s="42"/>
      <c r="L80" s="65">
        <f t="shared" ref="L80" si="173">IFERROR(B80/B68-1, "n/a")</f>
        <v>0.15621290234215879</v>
      </c>
      <c r="M80" s="65">
        <f t="shared" ref="M80" si="174">IFERROR(C80/C68-1, "n/a")</f>
        <v>-7.5470215527010387E-2</v>
      </c>
      <c r="N80" s="65"/>
      <c r="O80" s="65">
        <f t="shared" ref="O80" si="175">IFERROR(E80/E68-1, "n/a")</f>
        <v>1.1057425659434661</v>
      </c>
      <c r="P80" s="65">
        <f t="shared" ref="P80" si="176">IFERROR(F80/F68-1, "n/a")</f>
        <v>3.4097826625303362</v>
      </c>
      <c r="Q80" s="65"/>
      <c r="R80" s="65">
        <f t="shared" ref="R80" si="177">IFERROR(H80/H68-1, "n/a")</f>
        <v>0.12486765834179847</v>
      </c>
      <c r="S80" s="65">
        <f t="shared" ref="S80" si="178">IFERROR(I80/I68-1, "n/a")</f>
        <v>2.2175147656452832</v>
      </c>
      <c r="T80" s="65">
        <f t="shared" ref="T80" si="179">IFERROR(J80/J68-1, "n/a")</f>
        <v>0.18591171176225285</v>
      </c>
      <c r="U80" s="36"/>
      <c r="V80" s="65">
        <f t="shared" ref="V80" si="180">IFERROR(B80/B79-1, "n/a")</f>
        <v>-0.20236515378199849</v>
      </c>
      <c r="W80" s="65">
        <f t="shared" ref="W80" si="181">IFERROR(C80/C79-1, "n/a")</f>
        <v>8.3933917413408166E-2</v>
      </c>
      <c r="X80" s="65"/>
      <c r="Y80" s="65">
        <f t="shared" ref="Y80" si="182">IFERROR(E80/E79-1, "n/a")</f>
        <v>7.2621864277989445E-2</v>
      </c>
      <c r="Z80" s="65">
        <f t="shared" ref="Z80" si="183">IFERROR(F80/F79-1, "n/a")</f>
        <v>0.17995056469650961</v>
      </c>
      <c r="AA80" s="65"/>
      <c r="AB80" s="65">
        <f t="shared" ref="AB80" si="184">IFERROR(H80/H79-1, "n/a")</f>
        <v>-0.17822919339957954</v>
      </c>
      <c r="AC80" s="65">
        <f t="shared" ref="AC80" si="185">IFERROR(I80/I79-1, "n/a")</f>
        <v>0.14127573980648633</v>
      </c>
      <c r="AD80" s="65">
        <f t="shared" ref="AD80" si="186">IFERROR(J80/J79-1, "n/a")</f>
        <v>-0.15960901119293924</v>
      </c>
    </row>
    <row r="81" spans="1:30" x14ac:dyDescent="0.2">
      <c r="A81" s="53">
        <v>44348</v>
      </c>
      <c r="B81" s="68">
        <v>278.64755028500002</v>
      </c>
      <c r="C81" s="68">
        <v>42.217649583000004</v>
      </c>
      <c r="E81" s="42">
        <v>11.500394999999996</v>
      </c>
      <c r="F81" s="42">
        <v>31.973475000000001</v>
      </c>
      <c r="H81" s="68">
        <v>320.86519986800005</v>
      </c>
      <c r="I81" s="68">
        <v>43.473869999999998</v>
      </c>
      <c r="J81" s="68">
        <v>364.33906986800002</v>
      </c>
      <c r="L81" s="65">
        <f t="shared" ref="L81" si="187">IFERROR(B81/B69-1, "n/a")</f>
        <v>5.1166279590474373E-2</v>
      </c>
      <c r="M81" s="65">
        <f t="shared" ref="M81" si="188">IFERROR(C81/C69-1, "n/a")</f>
        <v>-4.3131960196459485E-2</v>
      </c>
      <c r="N81" s="65"/>
      <c r="O81" s="65">
        <f t="shared" ref="O81" si="189">IFERROR(E81/E69-1, "n/a")</f>
        <v>1.8318353849070808</v>
      </c>
      <c r="P81" s="65">
        <f t="shared" ref="P81" si="190">IFERROR(F81/F69-1, "n/a")</f>
        <v>2.6620172005621274</v>
      </c>
      <c r="Q81" s="65"/>
      <c r="R81" s="65">
        <f t="shared" ref="R81" si="191">IFERROR(H81/H69-1, "n/a")</f>
        <v>3.7710796163533011E-2</v>
      </c>
      <c r="S81" s="65">
        <f t="shared" ref="S81" si="192">IFERROR(I81/I69-1, "n/a")</f>
        <v>2.3984617212649559</v>
      </c>
      <c r="T81" s="65">
        <f t="shared" ref="T81" si="193">IFERROR(J81/J69-1, "n/a")</f>
        <v>0.13149812848810649</v>
      </c>
      <c r="U81" s="36"/>
      <c r="V81" s="65">
        <f t="shared" ref="V81" si="194">IFERROR(B81/B80-1, "n/a")</f>
        <v>-9.028293245040897E-2</v>
      </c>
      <c r="W81" s="65">
        <f t="shared" ref="W81" si="195">IFERROR(C81/C80-1, "n/a")</f>
        <v>0.10167494957671974</v>
      </c>
      <c r="X81" s="65"/>
      <c r="Y81" s="65">
        <f t="shared" ref="Y81" si="196">IFERROR(E81/E80-1, "n/a")</f>
        <v>0.14650711158919338</v>
      </c>
      <c r="Z81" s="65">
        <f t="shared" ref="Z81" si="197">IFERROR(F81/F80-1, "n/a")</f>
        <v>0.63229994501732945</v>
      </c>
      <c r="AA81" s="65"/>
      <c r="AB81" s="65">
        <f t="shared" ref="AB81" si="198">IFERROR(H81/H80-1, "n/a")</f>
        <v>-6.8937611375263552E-2</v>
      </c>
      <c r="AC81" s="65">
        <f t="shared" ref="AC81" si="199">IFERROR(I81/I80-1, "n/a")</f>
        <v>0.46777958593866042</v>
      </c>
      <c r="AD81" s="65">
        <f t="shared" ref="AD81" si="200">IFERROR(J81/J80-1, "n/a")</f>
        <v>-2.6459904087907105E-2</v>
      </c>
    </row>
    <row r="82" spans="1:30" x14ac:dyDescent="0.2">
      <c r="A82" s="53">
        <v>44378</v>
      </c>
      <c r="B82" s="68">
        <v>261.98285799199999</v>
      </c>
      <c r="C82" s="68">
        <v>28.512430898999998</v>
      </c>
      <c r="E82" s="42">
        <v>13.387323999999989</v>
      </c>
      <c r="F82" s="42">
        <v>22.713250999999993</v>
      </c>
      <c r="H82" s="68">
        <v>290.49528889099997</v>
      </c>
      <c r="I82" s="68">
        <v>36.100574999999978</v>
      </c>
      <c r="J82" s="68">
        <v>326.59586389099996</v>
      </c>
      <c r="L82" s="65">
        <f t="shared" ref="L82" si="201">IFERROR(B82/B70-1, "n/a")</f>
        <v>-0.14943658532252679</v>
      </c>
      <c r="M82" s="65">
        <f t="shared" ref="M82" si="202">IFERROR(C82/C70-1, "n/a")</f>
        <v>-0.17562955768841204</v>
      </c>
      <c r="N82" s="65"/>
      <c r="O82" s="65">
        <f t="shared" ref="O82" si="203">IFERROR(E82/E70-1, "n/a")</f>
        <v>3.7134315641228719</v>
      </c>
      <c r="P82" s="65">
        <f t="shared" ref="P82" si="204">IFERROR(F82/F70-1, "n/a")</f>
        <v>0.71240346020343814</v>
      </c>
      <c r="Q82" s="65"/>
      <c r="R82" s="65">
        <f t="shared" ref="R82" si="205">IFERROR(H82/H70-1, "n/a")</f>
        <v>-0.15208089276272097</v>
      </c>
      <c r="S82" s="65">
        <f t="shared" ref="S82" si="206">IFERROR(I82/I70-1, "n/a")</f>
        <v>1.2416855592419611</v>
      </c>
      <c r="T82" s="65">
        <f t="shared" ref="T82" si="207">IFERROR(J82/J70-1, "n/a")</f>
        <v>-8.9506661291290035E-2</v>
      </c>
      <c r="U82" s="36"/>
      <c r="V82" s="65">
        <f t="shared" ref="V82" si="208">IFERROR(B82/B81-1, "n/a")</f>
        <v>-5.9805630000893339E-2</v>
      </c>
      <c r="W82" s="65">
        <f t="shared" ref="W82" si="209">IFERROR(C82/C81-1, "n/a")</f>
        <v>-0.32463244210352149</v>
      </c>
      <c r="X82" s="65"/>
      <c r="Y82" s="65">
        <f t="shared" ref="Y82" si="210">IFERROR(E82/E81-1, "n/a")</f>
        <v>0.16407514698408132</v>
      </c>
      <c r="Z82" s="65">
        <f t="shared" ref="Z82" si="211">IFERROR(F82/F81-1, "n/a")</f>
        <v>-0.28962206954358283</v>
      </c>
      <c r="AA82" s="65"/>
      <c r="AB82" s="65">
        <f t="shared" ref="AB82" si="212">IFERROR(H82/H81-1, "n/a")</f>
        <v>-9.4650061737744928E-2</v>
      </c>
      <c r="AC82" s="65">
        <f t="shared" ref="AC82" si="213">IFERROR(I82/I81-1, "n/a")</f>
        <v>-0.16960291319820431</v>
      </c>
      <c r="AD82" s="65">
        <f t="shared" ref="AD82" si="214">IFERROR(J82/J81-1, "n/a")</f>
        <v>-0.10359362774537029</v>
      </c>
    </row>
    <row r="83" spans="1:30" x14ac:dyDescent="0.2">
      <c r="A83" s="53">
        <v>44409</v>
      </c>
      <c r="B83" s="68">
        <v>291.15545327699999</v>
      </c>
      <c r="C83" s="68">
        <v>34.104257175000001</v>
      </c>
      <c r="E83" s="42">
        <v>9.4189710000000026</v>
      </c>
      <c r="F83" s="42">
        <v>15.666002000000001</v>
      </c>
      <c r="H83" s="68">
        <v>325.25971045199998</v>
      </c>
      <c r="I83" s="68">
        <v>25.084973000000005</v>
      </c>
      <c r="J83" s="68">
        <v>350.34468345199997</v>
      </c>
      <c r="L83" s="65">
        <f t="shared" ref="L83" si="215">IFERROR(B83/B71-1, "n/a")</f>
        <v>-0.22667218847201576</v>
      </c>
      <c r="M83" s="65">
        <f t="shared" ref="M83" si="216">IFERROR(C83/C71-1, "n/a")</f>
        <v>-0.1737720808860107</v>
      </c>
      <c r="N83" s="65"/>
      <c r="O83" s="65">
        <f t="shared" ref="O83" si="217">IFERROR(E83/E71-1, "n/a")</f>
        <v>1.29353964458427</v>
      </c>
      <c r="P83" s="65">
        <f t="shared" ref="P83" si="218">IFERROR(F83/F71-1, "n/a")</f>
        <v>0.82303569267434384</v>
      </c>
      <c r="Q83" s="65"/>
      <c r="R83" s="65">
        <f t="shared" ref="R83" si="219">IFERROR(H83/H71-1, "n/a")</f>
        <v>-0.22144553130290612</v>
      </c>
      <c r="S83" s="65">
        <f t="shared" ref="S83" si="220">IFERROR(I83/I71-1, "n/a")</f>
        <v>0.97517917181754532</v>
      </c>
      <c r="T83" s="65">
        <f t="shared" ref="T83" si="221">IFERROR(J83/J71-1, "n/a")</f>
        <v>-0.18614199477205207</v>
      </c>
      <c r="U83" s="36"/>
      <c r="V83" s="65">
        <f t="shared" ref="V83" si="222">IFERROR(B83/B82-1, "n/a")</f>
        <v>0.11135306908473686</v>
      </c>
      <c r="W83" s="65">
        <f t="shared" ref="W83" si="223">IFERROR(C83/C82-1, "n/a")</f>
        <v>0.19611888918935083</v>
      </c>
      <c r="X83" s="65"/>
      <c r="Y83" s="65">
        <f t="shared" ref="Y83" si="224">IFERROR(E83/E82-1, "n/a")</f>
        <v>-0.29642615656422366</v>
      </c>
      <c r="Z83" s="65">
        <f t="shared" ref="Z83" si="225">IFERROR(F83/F82-1, "n/a")</f>
        <v>-0.31027037917205225</v>
      </c>
      <c r="AA83" s="65"/>
      <c r="AB83" s="65">
        <f t="shared" ref="AB83" si="226">IFERROR(H83/H82-1, "n/a")</f>
        <v>0.11967292720552303</v>
      </c>
      <c r="AC83" s="65">
        <f t="shared" ref="AC83" si="227">IFERROR(I83/I82-1, "n/a")</f>
        <v>-0.30513646943296557</v>
      </c>
      <c r="AD83" s="65">
        <f t="shared" ref="AD83" si="228">IFERROR(J83/J82-1, "n/a")</f>
        <v>7.2716228791329884E-2</v>
      </c>
    </row>
    <row r="84" spans="1:30" x14ac:dyDescent="0.2">
      <c r="A84" s="53">
        <v>44440</v>
      </c>
      <c r="B84" s="68">
        <v>290.10062010799999</v>
      </c>
      <c r="C84" s="68">
        <v>42.621057100000002</v>
      </c>
      <c r="E84" s="42">
        <v>10.441008999999998</v>
      </c>
      <c r="F84" s="42">
        <v>30.580783999999969</v>
      </c>
      <c r="H84" s="68">
        <v>332.72167720799996</v>
      </c>
      <c r="I84" s="68">
        <v>41.021792999999967</v>
      </c>
      <c r="J84" s="68">
        <v>373.74347020799991</v>
      </c>
      <c r="L84" s="65">
        <f t="shared" ref="L84" si="229">IFERROR(B84/B72-1, "n/a")</f>
        <v>-5.3786189124613304E-2</v>
      </c>
      <c r="M84" s="65">
        <f t="shared" ref="M84" si="230">IFERROR(C84/C72-1, "n/a")</f>
        <v>-5.4639146918418313E-2</v>
      </c>
      <c r="N84" s="65"/>
      <c r="O84" s="65">
        <f t="shared" ref="O84" si="231">IFERROR(E84/E72-1, "n/a")</f>
        <v>1.4998166020623884</v>
      </c>
      <c r="P84" s="65">
        <f t="shared" ref="P84" si="232">IFERROR(F84/F72-1, "n/a")</f>
        <v>1.6232239436390139</v>
      </c>
      <c r="Q84" s="65"/>
      <c r="R84" s="65">
        <f t="shared" ref="R84" si="233">IFERROR(H84/H72-1, "n/a")</f>
        <v>-5.389553745060327E-2</v>
      </c>
      <c r="S84" s="65">
        <f t="shared" ref="S84" si="234">IFERROR(I84/I72-1, "n/a")</f>
        <v>1.5906722822812562</v>
      </c>
      <c r="T84" s="65">
        <f t="shared" ref="T84" si="235">IFERROR(J84/J72-1, "n/a")</f>
        <v>1.6961825449102186E-2</v>
      </c>
      <c r="U84" s="36"/>
      <c r="V84" s="65">
        <f t="shared" ref="V84" si="236">IFERROR(B84/B83-1, "n/a")</f>
        <v>-3.6229208731202167E-3</v>
      </c>
      <c r="W84" s="65">
        <f t="shared" ref="W84" si="237">IFERROR(C84/C83-1, "n/a")</f>
        <v>0.24972835154560147</v>
      </c>
      <c r="X84" s="65"/>
      <c r="Y84" s="65">
        <f t="shared" ref="Y84:Y89" si="238">IFERROR(E84/E83-1, "n/a")</f>
        <v>0.10850845596615533</v>
      </c>
      <c r="Z84" s="65">
        <f t="shared" ref="Z84" si="239">IFERROR(F84/F83-1, "n/a")</f>
        <v>0.95204775283444798</v>
      </c>
      <c r="AA84" s="65"/>
      <c r="AB84" s="65">
        <f t="shared" ref="AB84" si="240">IFERROR(H84/H83-1, "n/a")</f>
        <v>2.2941564897879241E-2</v>
      </c>
      <c r="AC84" s="65">
        <f t="shared" ref="AC84" si="241">IFERROR(I84/I83-1, "n/a")</f>
        <v>0.63531342050876272</v>
      </c>
      <c r="AD84" s="65">
        <f t="shared" ref="AD84" si="242">IFERROR(J84/J83-1, "n/a")</f>
        <v>6.6787903060061105E-2</v>
      </c>
    </row>
    <row r="85" spans="1:30" x14ac:dyDescent="0.2">
      <c r="A85" s="53">
        <v>44470</v>
      </c>
      <c r="B85" s="68">
        <v>286.79468974499997</v>
      </c>
      <c r="C85" s="68">
        <v>35.356329883000001</v>
      </c>
      <c r="E85" s="55">
        <v>15.389871999999999</v>
      </c>
      <c r="F85" s="55">
        <v>30.202953999999998</v>
      </c>
      <c r="H85" s="68">
        <v>322.15101962799997</v>
      </c>
      <c r="I85" s="68">
        <v>45.592825999999995</v>
      </c>
      <c r="J85" s="68">
        <v>367.74384562799997</v>
      </c>
      <c r="L85" s="65">
        <f t="shared" ref="L85" si="243">IFERROR(B85/B73-1, "n/a")</f>
        <v>-0.50174353546661421</v>
      </c>
      <c r="M85" s="65">
        <f t="shared" ref="M85" si="244">IFERROR(C85/C73-1, "n/a")</f>
        <v>-0.42055570448259816</v>
      </c>
      <c r="N85" s="65"/>
      <c r="O85" s="65">
        <f t="shared" ref="O85" si="245">IFERROR(E85/E73-1, "n/a")</f>
        <v>0.75282681266464913</v>
      </c>
      <c r="P85" s="65">
        <f t="shared" ref="P85" si="246">IFERROR(F85/F73-1, "n/a")</f>
        <v>-0.21943222090905545</v>
      </c>
      <c r="Q85" s="65"/>
      <c r="R85" s="65">
        <f t="shared" ref="R85" si="247">IFERROR(H85/H73-1, "n/a")</f>
        <v>-0.49396191367614317</v>
      </c>
      <c r="S85" s="65">
        <f t="shared" ref="S85" si="248">IFERROR(I85/I73-1, "n/a")</f>
        <v>-3.9617260961882117E-2</v>
      </c>
      <c r="T85" s="65">
        <f t="shared" ref="T85" si="249">IFERROR(J85/J73-1, "n/a")</f>
        <v>-0.46243178399910856</v>
      </c>
      <c r="U85" s="36"/>
      <c r="V85" s="65">
        <f t="shared" ref="V85" si="250">IFERROR(B85/B84-1, "n/a")</f>
        <v>-1.139580591647571E-2</v>
      </c>
      <c r="W85" s="65">
        <f t="shared" ref="W85" si="251">IFERROR(C85/C84-1, "n/a")</f>
        <v>-0.17044925000229527</v>
      </c>
      <c r="X85" s="65"/>
      <c r="Y85" s="65">
        <f t="shared" si="238"/>
        <v>0.47398321369132068</v>
      </c>
      <c r="Z85" s="65">
        <f t="shared" ref="Z85" si="252">IFERROR(F85/F84-1, "n/a")</f>
        <v>-1.2355144328542123E-2</v>
      </c>
      <c r="AA85" s="65"/>
      <c r="AB85" s="65">
        <f t="shared" ref="AB85" si="253">IFERROR(H85/H84-1, "n/a")</f>
        <v>-3.1770270181079252E-2</v>
      </c>
      <c r="AC85" s="65">
        <f t="shared" ref="AC85" si="254">IFERROR(I85/I84-1, "n/a")</f>
        <v>0.11142938096343169</v>
      </c>
      <c r="AD85" s="65">
        <f t="shared" ref="AD85" si="255">IFERROR(J85/J84-1, "n/a")</f>
        <v>-1.6052787695958859E-2</v>
      </c>
    </row>
    <row r="86" spans="1:30" x14ac:dyDescent="0.2">
      <c r="A86" s="53">
        <v>44501</v>
      </c>
      <c r="B86" s="68">
        <v>256.91718856300002</v>
      </c>
      <c r="C86" s="68">
        <v>36.996453733999992</v>
      </c>
      <c r="E86" s="55">
        <v>23.443908999999991</v>
      </c>
      <c r="F86" s="55">
        <v>31.310781999999993</v>
      </c>
      <c r="H86" s="68">
        <v>293.91364229700002</v>
      </c>
      <c r="I86" s="68">
        <v>54.75469099999998</v>
      </c>
      <c r="J86" s="68">
        <v>348.668333297</v>
      </c>
      <c r="L86" s="65">
        <f t="shared" ref="L86" si="256">IFERROR(B86/B74-1, "n/a")</f>
        <v>-0.30381175252124548</v>
      </c>
      <c r="M86" s="65">
        <f t="shared" ref="M86" si="257">IFERROR(C86/C74-1, "n/a")</f>
        <v>-0.28214818401701791</v>
      </c>
      <c r="N86" s="65"/>
      <c r="O86" s="65">
        <f t="shared" ref="O86" si="258">IFERROR(E86/E74-1, "n/a")</f>
        <v>5.8035198862399673</v>
      </c>
      <c r="P86" s="65">
        <f t="shared" ref="P86" si="259">IFERROR(F86/F74-1, "n/a")</f>
        <v>-0.45935262071883076</v>
      </c>
      <c r="Q86" s="65"/>
      <c r="R86" s="65">
        <f t="shared" ref="R86" si="260">IFERROR(H86/H74-1, "n/a")</f>
        <v>-0.30115705446817598</v>
      </c>
      <c r="S86" s="65">
        <f t="shared" ref="S86" si="261">IFERROR(I86/I74-1, "n/a")</f>
        <v>-0.10763899878339678</v>
      </c>
      <c r="T86" s="65">
        <f t="shared" ref="T86" si="262">IFERROR(J86/J74-1, "n/a")</f>
        <v>-0.27651838591326716</v>
      </c>
      <c r="U86" s="36"/>
      <c r="V86" s="65">
        <f t="shared" ref="V86" si="263">IFERROR(B86/B85-1, "n/a")</f>
        <v>-0.10417731656246898</v>
      </c>
      <c r="W86" s="65">
        <f t="shared" ref="W86" si="264">IFERROR(C86/C85-1, "n/a")</f>
        <v>4.6388407858718228E-2</v>
      </c>
      <c r="X86" s="65"/>
      <c r="Y86" s="65">
        <f t="shared" si="238"/>
        <v>0.52333359237815569</v>
      </c>
      <c r="Z86" s="65">
        <f t="shared" ref="Z86" si="265">IFERROR(F86/F85-1, "n/a")</f>
        <v>3.6679458572164592E-2</v>
      </c>
      <c r="AA86" s="65"/>
      <c r="AB86" s="65">
        <f t="shared" ref="AB86" si="266">IFERROR(H86/H85-1, "n/a")</f>
        <v>-8.765260890251636E-2</v>
      </c>
      <c r="AC86" s="65">
        <f t="shared" ref="AC86" si="267">IFERROR(I86/I85-1, "n/a")</f>
        <v>0.20094970642969101</v>
      </c>
      <c r="AD86" s="65">
        <f t="shared" ref="AD86" si="268">IFERROR(J86/J85-1, "n/a")</f>
        <v>-5.1871737781021277E-2</v>
      </c>
    </row>
    <row r="87" spans="1:30" x14ac:dyDescent="0.2">
      <c r="A87" s="53">
        <v>44531</v>
      </c>
      <c r="B87" s="68">
        <v>247.93802558299998</v>
      </c>
      <c r="C87" s="68">
        <v>34.522045890000001</v>
      </c>
      <c r="E87" s="55">
        <v>13.760907999999999</v>
      </c>
      <c r="F87" s="55">
        <v>23.412039000000007</v>
      </c>
      <c r="H87" s="68">
        <v>282.46007147299997</v>
      </c>
      <c r="I87" s="68">
        <v>37.172947000000008</v>
      </c>
      <c r="J87" s="68">
        <v>319.63301847299999</v>
      </c>
      <c r="L87" s="65">
        <f t="shared" ref="L87" si="269">IFERROR(B87/B75-1, "n/a")</f>
        <v>-0.2898193449002836</v>
      </c>
      <c r="M87" s="65">
        <f t="shared" ref="M87" si="270">IFERROR(C87/C75-1, "n/a")</f>
        <v>-0.18600664147743617</v>
      </c>
      <c r="N87" s="65"/>
      <c r="O87" s="65">
        <f t="shared" ref="O87" si="271">IFERROR(E87/E75-1, "n/a")</f>
        <v>1.991313156344491</v>
      </c>
      <c r="P87" s="65">
        <f t="shared" ref="P87" si="272">IFERROR(F87/F75-1, "n/a")</f>
        <v>0.84541622295668151</v>
      </c>
      <c r="Q87" s="65"/>
      <c r="R87" s="65">
        <f t="shared" ref="R87" si="273">IFERROR(H87/H75-1, "n/a")</f>
        <v>-0.27857431273373856</v>
      </c>
      <c r="S87" s="65">
        <f t="shared" ref="S87" si="274">IFERROR(I87/I75-1, "n/a")</f>
        <v>1.1503560503688353</v>
      </c>
      <c r="T87" s="65">
        <f t="shared" ref="T87" si="275">IFERROR(J87/J75-1, "n/a")</f>
        <v>-0.21815184455525638</v>
      </c>
      <c r="U87" s="36"/>
      <c r="V87" s="65">
        <f t="shared" ref="V87" si="276">IFERROR(B87/B86-1, "n/a")</f>
        <v>-3.4949638948731598E-2</v>
      </c>
      <c r="W87" s="65">
        <f t="shared" ref="W87" si="277">IFERROR(C87/C86-1, "n/a")</f>
        <v>-6.6882298011335939E-2</v>
      </c>
      <c r="X87" s="65"/>
      <c r="Y87" s="65">
        <f t="shared" si="238"/>
        <v>-0.41302843309961645</v>
      </c>
      <c r="Z87" s="65">
        <f t="shared" ref="Z87" si="278">IFERROR(F87/F86-1, "n/a")</f>
        <v>-0.25226910653333368</v>
      </c>
      <c r="AA87" s="65"/>
      <c r="AB87" s="65">
        <f t="shared" ref="AB87" si="279">IFERROR(H87/H86-1, "n/a")</f>
        <v>-3.8969170449142387E-2</v>
      </c>
      <c r="AC87" s="65">
        <f t="shared" ref="AC87" si="280">IFERROR(I87/I86-1, "n/a")</f>
        <v>-0.3211002323070361</v>
      </c>
      <c r="AD87" s="65">
        <f t="shared" ref="AD87" si="281">IFERROR(J87/J86-1, "n/a")</f>
        <v>-8.3274883467169825E-2</v>
      </c>
    </row>
    <row r="88" spans="1:30" x14ac:dyDescent="0.2">
      <c r="A88" s="53">
        <v>44562</v>
      </c>
      <c r="B88" s="68">
        <v>253.63204997300002</v>
      </c>
      <c r="C88" s="68">
        <v>40.008478658000001</v>
      </c>
      <c r="E88" s="55">
        <v>3.4996229999999988</v>
      </c>
      <c r="F88" s="55">
        <v>2.3876459999999993</v>
      </c>
      <c r="H88" s="68">
        <v>293.64052863100005</v>
      </c>
      <c r="I88" s="68">
        <v>5.8872689999999981</v>
      </c>
      <c r="J88" s="68">
        <v>299.52779763100006</v>
      </c>
      <c r="L88" s="65">
        <f t="shared" ref="L88:L90" si="282">IFERROR(B88/B76-1, "n/a")</f>
        <v>-0.27841117309759822</v>
      </c>
      <c r="M88" s="65">
        <f t="shared" ref="M88:M90" si="283">IFERROR(C88/C76-1, "n/a")</f>
        <v>-0.2095640581853514</v>
      </c>
      <c r="N88" s="65"/>
      <c r="O88" s="65">
        <f t="shared" ref="O88:O90" si="284">IFERROR(E88/E76-1, "n/a")</f>
        <v>-0.50767698668108752</v>
      </c>
      <c r="P88" s="65">
        <f t="shared" ref="P88:P90" si="285">IFERROR(F88/F76-1, "n/a")</f>
        <v>-0.6603964875694226</v>
      </c>
      <c r="Q88" s="65"/>
      <c r="R88" s="65">
        <f t="shared" ref="R88:R90" si="286">IFERROR(H88/H76-1, "n/a")</f>
        <v>-0.26974495383901931</v>
      </c>
      <c r="S88" s="65">
        <f t="shared" ref="S88:S90" si="287">IFERROR(I88/I76-1, "n/a")</f>
        <v>-0.58361710366484387</v>
      </c>
      <c r="T88" s="65">
        <f t="shared" ref="T88:T90" si="288">IFERROR(J88/J76-1, "n/a")</f>
        <v>-0.28040658919529382</v>
      </c>
      <c r="U88" s="36"/>
      <c r="V88" s="65">
        <f t="shared" ref="V88:V90" si="289">IFERROR(B88/B87-1, "n/a")</f>
        <v>2.2965514775763696E-2</v>
      </c>
      <c r="W88" s="65">
        <f t="shared" ref="W88:W90" si="290">IFERROR(C88/C87-1, "n/a")</f>
        <v>0.15892548157434816</v>
      </c>
      <c r="X88" s="65"/>
      <c r="Y88" s="65">
        <f t="shared" si="238"/>
        <v>-0.74568371505717512</v>
      </c>
      <c r="Z88" s="65">
        <f t="shared" ref="Z88:Z90" si="291">IFERROR(F88/F87-1, "n/a")</f>
        <v>-0.89801631545206295</v>
      </c>
      <c r="AA88" s="65"/>
      <c r="AB88" s="65">
        <f t="shared" ref="AB88:AB90" si="292">IFERROR(H88/H87-1, "n/a")</f>
        <v>3.9582434075355E-2</v>
      </c>
      <c r="AC88" s="65">
        <f t="shared" ref="AC88:AC90" si="293">IFERROR(I88/I87-1, "n/a")</f>
        <v>-0.8416249053377447</v>
      </c>
      <c r="AD88" s="65">
        <f t="shared" ref="AD88:AD90" si="294">IFERROR(J88/J87-1, "n/a")</f>
        <v>-6.2900951028306396E-2</v>
      </c>
    </row>
    <row r="89" spans="1:30" x14ac:dyDescent="0.2">
      <c r="A89" s="53">
        <v>44593</v>
      </c>
      <c r="B89" s="68">
        <v>196.82636614499998</v>
      </c>
      <c r="C89" s="68">
        <v>33.878695510999997</v>
      </c>
      <c r="E89" s="55">
        <v>6.817774</v>
      </c>
      <c r="F89" s="55">
        <v>1.6015250000000001</v>
      </c>
      <c r="H89" s="68">
        <v>230.70506165599997</v>
      </c>
      <c r="I89" s="68">
        <v>8.4192990000000005</v>
      </c>
      <c r="J89" s="68">
        <v>239.12436065599996</v>
      </c>
      <c r="L89" s="65">
        <f t="shared" si="282"/>
        <v>-0.5223326810264588</v>
      </c>
      <c r="M89" s="65">
        <f t="shared" si="283"/>
        <v>-9.1946511228546579E-2</v>
      </c>
      <c r="N89" s="65"/>
      <c r="O89" s="65">
        <f t="shared" si="284"/>
        <v>0.83752981233557566</v>
      </c>
      <c r="P89" s="65">
        <f t="shared" si="285"/>
        <v>-0.92088409837191254</v>
      </c>
      <c r="Q89" s="65"/>
      <c r="R89" s="65">
        <f t="shared" si="286"/>
        <v>-0.48659940802007196</v>
      </c>
      <c r="S89" s="65">
        <f t="shared" si="287"/>
        <v>-0.6485084600662554</v>
      </c>
      <c r="T89" s="65">
        <f t="shared" si="288"/>
        <v>-0.4947930629539754</v>
      </c>
      <c r="U89" s="36"/>
      <c r="V89" s="65">
        <f t="shared" si="289"/>
        <v>-0.22396887078761218</v>
      </c>
      <c r="W89" s="65">
        <f t="shared" si="290"/>
        <v>-0.15321210284946207</v>
      </c>
      <c r="X89" s="65"/>
      <c r="Y89" s="65">
        <f t="shared" si="238"/>
        <v>0.94814527164783247</v>
      </c>
      <c r="Z89" s="65">
        <f t="shared" si="291"/>
        <v>-0.32924520636643761</v>
      </c>
      <c r="AA89" s="65"/>
      <c r="AB89" s="65">
        <f t="shared" si="292"/>
        <v>-0.21432827160615553</v>
      </c>
      <c r="AC89" s="65">
        <f t="shared" si="293"/>
        <v>0.43008566450760166</v>
      </c>
      <c r="AD89" s="65">
        <f t="shared" si="294"/>
        <v>-0.20166220782424149</v>
      </c>
    </row>
    <row r="90" spans="1:30" x14ac:dyDescent="0.2">
      <c r="A90" s="53">
        <v>44621</v>
      </c>
      <c r="B90" s="68">
        <v>196.528098046</v>
      </c>
      <c r="C90" s="68">
        <v>28.041374118</v>
      </c>
      <c r="E90" s="55">
        <v>5.0545850000000012</v>
      </c>
      <c r="F90" s="55">
        <v>3.9590189999999987</v>
      </c>
      <c r="H90" s="68">
        <v>224.56947216399999</v>
      </c>
      <c r="I90" s="68">
        <v>9.0136040000000008</v>
      </c>
      <c r="J90" s="68">
        <v>233.58307616399998</v>
      </c>
      <c r="L90" s="65">
        <f t="shared" si="282"/>
        <v>-0.43902638873158528</v>
      </c>
      <c r="M90" s="65">
        <f t="shared" si="283"/>
        <v>-0.33031836446014484</v>
      </c>
      <c r="N90" s="65"/>
      <c r="O90" s="65">
        <f t="shared" si="284"/>
        <v>-0.47502541220639627</v>
      </c>
      <c r="P90" s="65">
        <f t="shared" si="285"/>
        <v>-0.82308585759869646</v>
      </c>
      <c r="Q90" s="65"/>
      <c r="R90" s="65">
        <f t="shared" si="286"/>
        <v>-0.42742052239591177</v>
      </c>
      <c r="S90" s="65">
        <f t="shared" si="287"/>
        <v>-0.71838155951172467</v>
      </c>
      <c r="T90" s="65">
        <f t="shared" si="288"/>
        <v>-0.44937323370678106</v>
      </c>
      <c r="U90" s="36"/>
      <c r="V90" s="65">
        <f t="shared" si="289"/>
        <v>-1.5153869110211549E-3</v>
      </c>
      <c r="W90" s="65">
        <f t="shared" si="290"/>
        <v>-0.1723006539937374</v>
      </c>
      <c r="X90" s="65"/>
      <c r="Y90" s="65">
        <f t="shared" ref="Y90:Y92" si="295">IFERROR(E90/E89-1, "n/a")</f>
        <v>-0.25861652204957197</v>
      </c>
      <c r="Z90" s="65">
        <f t="shared" si="291"/>
        <v>1.4720307207193133</v>
      </c>
      <c r="AA90" s="65"/>
      <c r="AB90" s="65">
        <f t="shared" si="292"/>
        <v>-2.6594949620778796E-2</v>
      </c>
      <c r="AC90" s="65">
        <f t="shared" si="293"/>
        <v>7.0588418346943183E-2</v>
      </c>
      <c r="AD90" s="65">
        <f t="shared" si="294"/>
        <v>-2.3173232860083104E-2</v>
      </c>
    </row>
    <row r="91" spans="1:30" x14ac:dyDescent="0.2">
      <c r="A91" s="53">
        <v>44652</v>
      </c>
      <c r="B91" s="68">
        <v>178.98075642399999</v>
      </c>
      <c r="C91" s="68">
        <v>28.718344628000001</v>
      </c>
      <c r="E91" s="55">
        <v>7.4994019999999999</v>
      </c>
      <c r="F91" s="55">
        <v>3.9648759999999998</v>
      </c>
      <c r="H91" s="68">
        <v>207.699101052</v>
      </c>
      <c r="I91" s="68">
        <v>11.464278</v>
      </c>
      <c r="J91" s="68">
        <v>219.16337905200001</v>
      </c>
      <c r="L91" s="65">
        <f t="shared" ref="L91:L92" si="296">IFERROR(B91/B79-1, "n/a")</f>
        <v>-0.53391881514489881</v>
      </c>
      <c r="M91" s="65">
        <f t="shared" ref="M91:M92" si="297">IFERROR(C91/C79-1, "n/a")</f>
        <v>-0.18769031288205507</v>
      </c>
      <c r="N91" s="65"/>
      <c r="O91" s="65">
        <f t="shared" ref="O91:O92" si="298">IFERROR(E91/E79-1, "n/a")</f>
        <v>-0.19806849554422001</v>
      </c>
      <c r="P91" s="65">
        <f t="shared" ref="P91:P92" si="299">IFERROR(F91/F79-1, "n/a")</f>
        <v>-0.76116193263567944</v>
      </c>
      <c r="Q91" s="65"/>
      <c r="R91" s="65">
        <f t="shared" ref="R91:R92" si="300">IFERROR(H91/H79-1, "n/a")</f>
        <v>-0.50473060514132284</v>
      </c>
      <c r="S91" s="65">
        <f t="shared" ref="S91:S92" si="301">IFERROR(I91/I79-1, "n/a")</f>
        <v>-0.55825683836626649</v>
      </c>
      <c r="T91" s="65">
        <f t="shared" ref="T91:T92" si="302">IFERROR(J91/J79-1, "n/a")</f>
        <v>-0.50785001930961915</v>
      </c>
      <c r="U91" s="36"/>
      <c r="V91" s="65">
        <f t="shared" ref="V91:V92" si="303">IFERROR(B91/B90-1, "n/a")</f>
        <v>-8.9286681123290634E-2</v>
      </c>
      <c r="W91" s="65">
        <f t="shared" ref="W91:W92" si="304">IFERROR(C91/C90-1, "n/a")</f>
        <v>2.4141845087593206E-2</v>
      </c>
      <c r="X91" s="65"/>
      <c r="Y91" s="65">
        <f t="shared" si="295"/>
        <v>0.48368303233598775</v>
      </c>
      <c r="Z91" s="65">
        <f t="shared" ref="Z91:Z92" si="305">IFERROR(F91/F90-1, "n/a")</f>
        <v>1.4794068934755877E-3</v>
      </c>
      <c r="AA91" s="65"/>
      <c r="AB91" s="65">
        <f t="shared" ref="AB91:AB92" si="306">IFERROR(H91/H90-1, "n/a")</f>
        <v>-7.5123172127687043E-2</v>
      </c>
      <c r="AC91" s="65">
        <f t="shared" ref="AC91:AC92" si="307">IFERROR(I91/I90-1, "n/a")</f>
        <v>0.2718861401055559</v>
      </c>
      <c r="AD91" s="65">
        <f t="shared" ref="AD91:AD92" si="308">IFERROR(J91/J90-1, "n/a")</f>
        <v>-6.1732627846187826E-2</v>
      </c>
    </row>
    <row r="92" spans="1:30" x14ac:dyDescent="0.2">
      <c r="A92" s="53">
        <v>44682</v>
      </c>
      <c r="B92" s="68">
        <v>153.70202229899999</v>
      </c>
      <c r="C92" s="68">
        <v>22.946630413999998</v>
      </c>
      <c r="E92" s="55">
        <v>2.3438999999999992</v>
      </c>
      <c r="F92" s="55">
        <v>1.017158</v>
      </c>
      <c r="H92" s="68">
        <v>176.64865271299999</v>
      </c>
      <c r="I92" s="68">
        <v>3.361057999999999</v>
      </c>
      <c r="J92" s="68">
        <v>180.00971071299998</v>
      </c>
      <c r="L92" s="65">
        <f t="shared" si="296"/>
        <v>-0.49819995596848021</v>
      </c>
      <c r="M92" s="65">
        <f t="shared" si="297"/>
        <v>-0.4012047531305819</v>
      </c>
      <c r="N92" s="65"/>
      <c r="O92" s="65">
        <f t="shared" si="298"/>
        <v>-0.76632993746267752</v>
      </c>
      <c r="P92" s="65">
        <f t="shared" si="299"/>
        <v>-0.94807236475003309</v>
      </c>
      <c r="Q92" s="65"/>
      <c r="R92" s="65">
        <f t="shared" si="300"/>
        <v>-0.48741428920939822</v>
      </c>
      <c r="S92" s="65">
        <f t="shared" si="301"/>
        <v>-0.88652281658946352</v>
      </c>
      <c r="T92" s="65">
        <f t="shared" si="302"/>
        <v>-0.51900115709211769</v>
      </c>
      <c r="U92" s="36"/>
      <c r="V92" s="65">
        <f t="shared" si="303"/>
        <v>-0.14123716219589244</v>
      </c>
      <c r="W92" s="65">
        <f t="shared" si="304"/>
        <v>-0.20097656354373084</v>
      </c>
      <c r="X92" s="65"/>
      <c r="Y92" s="65">
        <f t="shared" si="295"/>
        <v>-0.68745507975169229</v>
      </c>
      <c r="Z92" s="65">
        <f t="shared" si="305"/>
        <v>-0.74345780296786079</v>
      </c>
      <c r="AA92" s="65"/>
      <c r="AB92" s="65">
        <f t="shared" si="306"/>
        <v>-0.14949726879764469</v>
      </c>
      <c r="AC92" s="65">
        <f t="shared" si="307"/>
        <v>-0.70682340396839649</v>
      </c>
      <c r="AD92" s="65">
        <f t="shared" si="308"/>
        <v>-0.17865059622807788</v>
      </c>
    </row>
    <row r="93" spans="1:30" x14ac:dyDescent="0.2">
      <c r="A93" s="53">
        <v>44713</v>
      </c>
      <c r="B93" s="68">
        <v>151.26044213799997</v>
      </c>
      <c r="C93" s="68">
        <v>22.302661016999998</v>
      </c>
      <c r="E93" s="55">
        <v>3.4798060000000013</v>
      </c>
      <c r="F93" s="55">
        <v>2.5727759999999993</v>
      </c>
      <c r="H93" s="68">
        <v>173.56310315499996</v>
      </c>
      <c r="I93" s="68">
        <v>6.052582000000001</v>
      </c>
      <c r="J93" s="68">
        <v>179.61568515499997</v>
      </c>
      <c r="L93" s="65">
        <f t="shared" ref="L93:L96" si="309">IFERROR(B93/B81-1, "n/a")</f>
        <v>-0.45716213193587685</v>
      </c>
      <c r="M93" s="65">
        <f t="shared" ref="M93:M96" si="310">IFERROR(C93/C81-1, "n/a")</f>
        <v>-0.4717218689981092</v>
      </c>
      <c r="N93" s="65"/>
      <c r="O93" s="65">
        <f t="shared" ref="O93:O96" si="311">IFERROR(E93/E81-1, "n/a")</f>
        <v>-0.6974185669274835</v>
      </c>
      <c r="P93" s="65">
        <f t="shared" ref="P93:P96" si="312">IFERROR(F93/F81-1, "n/a")</f>
        <v>-0.91953405127218735</v>
      </c>
      <c r="Q93" s="65"/>
      <c r="R93" s="65">
        <f t="shared" ref="R93:R96" si="313">IFERROR(H93/H81-1, "n/a")</f>
        <v>-0.45907782075961601</v>
      </c>
      <c r="S93" s="65">
        <f t="shared" ref="S93:S96" si="314">IFERROR(I93/I81-1, "n/a")</f>
        <v>-0.86077655382417073</v>
      </c>
      <c r="T93" s="65">
        <f t="shared" ref="T93:T96" si="315">IFERROR(J93/J81-1, "n/a")</f>
        <v>-0.50700954135916665</v>
      </c>
      <c r="U93" s="36"/>
      <c r="V93" s="65">
        <f t="shared" ref="V93:V96" si="316">IFERROR(B93/B92-1, "n/a")</f>
        <v>-1.5885153132535579E-2</v>
      </c>
      <c r="W93" s="65">
        <f t="shared" ref="W93:W96" si="317">IFERROR(C93/C92-1, "n/a")</f>
        <v>-2.8063789122044991E-2</v>
      </c>
      <c r="X93" s="65"/>
      <c r="Y93" s="65">
        <f t="shared" ref="Y93:Y96" si="318">IFERROR(E93/E92-1, "n/a")</f>
        <v>0.48462221084517365</v>
      </c>
      <c r="Z93" s="65">
        <f t="shared" ref="Z93:Z96" si="319">IFERROR(F93/F92-1, "n/a")</f>
        <v>1.5293769502869754</v>
      </c>
      <c r="AA93" s="65"/>
      <c r="AB93" s="65">
        <f t="shared" ref="AB93:AB96" si="320">IFERROR(H93/H92-1, "n/a")</f>
        <v>-1.7467155908701404E-2</v>
      </c>
      <c r="AC93" s="65">
        <f t="shared" ref="AC93:AC96" si="321">IFERROR(I93/I92-1, "n/a")</f>
        <v>0.80079665391076338</v>
      </c>
      <c r="AD93" s="65">
        <f t="shared" ref="AD93:AD96" si="322">IFERROR(J93/J92-1, "n/a")</f>
        <v>-2.1889127894229032E-3</v>
      </c>
    </row>
    <row r="94" spans="1:30" x14ac:dyDescent="0.2">
      <c r="A94" s="53">
        <v>44743</v>
      </c>
      <c r="B94" s="68">
        <v>137.99201647800001</v>
      </c>
      <c r="C94" s="68">
        <v>18.574501902000002</v>
      </c>
      <c r="E94" s="55">
        <v>0.81373099999999998</v>
      </c>
      <c r="F94" s="55">
        <v>0</v>
      </c>
      <c r="H94" s="68">
        <v>156.56651838000002</v>
      </c>
      <c r="I94" s="68">
        <v>0.81373099999999998</v>
      </c>
      <c r="J94" s="68">
        <v>157.38024938000001</v>
      </c>
      <c r="L94" s="65">
        <f t="shared" si="309"/>
        <v>-0.47327845212600217</v>
      </c>
      <c r="M94" s="65">
        <f t="shared" si="310"/>
        <v>-0.34854723654406272</v>
      </c>
      <c r="N94" s="65"/>
      <c r="O94" s="65">
        <f t="shared" si="311"/>
        <v>-0.93921630641045206</v>
      </c>
      <c r="P94" s="65">
        <f t="shared" si="312"/>
        <v>-1</v>
      </c>
      <c r="Q94" s="65"/>
      <c r="R94" s="65">
        <f t="shared" si="313"/>
        <v>-0.46103594664921699</v>
      </c>
      <c r="S94" s="65">
        <f t="shared" si="314"/>
        <v>-0.977459334096479</v>
      </c>
      <c r="T94" s="65">
        <f t="shared" si="315"/>
        <v>-0.51811928202334789</v>
      </c>
      <c r="U94" s="36"/>
      <c r="V94" s="65">
        <f t="shared" si="316"/>
        <v>-8.7719072299780376E-2</v>
      </c>
      <c r="W94" s="65">
        <f t="shared" si="317"/>
        <v>-0.16716207595848054</v>
      </c>
      <c r="X94" s="65"/>
      <c r="Y94" s="65">
        <f t="shared" si="318"/>
        <v>-0.76615621675461232</v>
      </c>
      <c r="Z94" s="65">
        <f t="shared" si="319"/>
        <v>-1</v>
      </c>
      <c r="AA94" s="65"/>
      <c r="AB94" s="65">
        <f t="shared" si="320"/>
        <v>-9.7927407761436491E-2</v>
      </c>
      <c r="AC94" s="65">
        <f t="shared" si="321"/>
        <v>-0.86555638568795934</v>
      </c>
      <c r="AD94" s="65">
        <f t="shared" si="322"/>
        <v>-0.12379451023896837</v>
      </c>
    </row>
    <row r="95" spans="1:30" x14ac:dyDescent="0.2">
      <c r="A95" s="53">
        <v>44774</v>
      </c>
      <c r="B95" s="68">
        <v>135.57250371500001</v>
      </c>
      <c r="C95" s="68">
        <v>17.171116516000001</v>
      </c>
      <c r="E95" s="55">
        <v>3.1561089999999998</v>
      </c>
      <c r="F95" s="55">
        <v>1.7192580000000002</v>
      </c>
      <c r="H95" s="68">
        <v>152.74362023100002</v>
      </c>
      <c r="I95" s="68">
        <v>4.8753669999999998</v>
      </c>
      <c r="J95" s="68">
        <v>157.61898723100003</v>
      </c>
      <c r="L95" s="65">
        <f t="shared" si="309"/>
        <v>-0.5343638520621532</v>
      </c>
      <c r="M95" s="65">
        <f t="shared" si="310"/>
        <v>-0.49651105350603486</v>
      </c>
      <c r="N95" s="65"/>
      <c r="O95" s="65">
        <f t="shared" si="311"/>
        <v>-0.66491997905079026</v>
      </c>
      <c r="P95" s="65">
        <f t="shared" si="312"/>
        <v>-0.89025547168958619</v>
      </c>
      <c r="Q95" s="65"/>
      <c r="R95" s="65">
        <f t="shared" si="313"/>
        <v>-0.5303948957627167</v>
      </c>
      <c r="S95" s="65">
        <f t="shared" si="314"/>
        <v>-0.80564591399002106</v>
      </c>
      <c r="T95" s="65">
        <f t="shared" si="315"/>
        <v>-0.55010309938784874</v>
      </c>
      <c r="U95" s="36"/>
      <c r="V95" s="65">
        <f t="shared" si="316"/>
        <v>-1.7533715534809535E-2</v>
      </c>
      <c r="W95" s="65">
        <f t="shared" si="317"/>
        <v>-7.5554402126330578E-2</v>
      </c>
      <c r="X95" s="65"/>
      <c r="Y95" s="65">
        <f t="shared" si="318"/>
        <v>2.8785655210382792</v>
      </c>
      <c r="Z95" s="65" t="str">
        <f t="shared" si="319"/>
        <v>n/a</v>
      </c>
      <c r="AA95" s="65"/>
      <c r="AB95" s="65">
        <f t="shared" si="320"/>
        <v>-2.4417086031903068E-2</v>
      </c>
      <c r="AC95" s="65">
        <f t="shared" si="321"/>
        <v>4.9913742993692019</v>
      </c>
      <c r="AD95" s="65">
        <f t="shared" si="322"/>
        <v>1.5169492483366742E-3</v>
      </c>
    </row>
    <row r="96" spans="1:30" x14ac:dyDescent="0.2">
      <c r="A96" s="53">
        <v>44805</v>
      </c>
      <c r="B96" s="68">
        <v>127.62146651400001</v>
      </c>
      <c r="C96" s="68">
        <v>20.160320847999998</v>
      </c>
      <c r="E96" s="55">
        <v>1.1771160000000001</v>
      </c>
      <c r="F96" s="55">
        <v>0.13281399999999999</v>
      </c>
      <c r="H96" s="68">
        <v>147.78178736199999</v>
      </c>
      <c r="I96" s="68">
        <v>1.30993</v>
      </c>
      <c r="J96" s="68">
        <v>149.091717362</v>
      </c>
      <c r="L96" s="65">
        <f t="shared" si="309"/>
        <v>-0.5600786152525683</v>
      </c>
      <c r="M96" s="65">
        <f t="shared" si="310"/>
        <v>-0.52698684125317019</v>
      </c>
      <c r="N96" s="65"/>
      <c r="O96" s="65">
        <f t="shared" si="311"/>
        <v>-0.88726032129653365</v>
      </c>
      <c r="P96" s="65">
        <f t="shared" si="312"/>
        <v>-0.99565694587816977</v>
      </c>
      <c r="Q96" s="65"/>
      <c r="R96" s="65">
        <f t="shared" si="313"/>
        <v>-0.55583961765853129</v>
      </c>
      <c r="S96" s="65">
        <f t="shared" si="314"/>
        <v>-0.9680674611175577</v>
      </c>
      <c r="T96" s="65">
        <f t="shared" si="315"/>
        <v>-0.60108542557539324</v>
      </c>
      <c r="U96" s="36"/>
      <c r="V96" s="65">
        <f t="shared" si="316"/>
        <v>-5.8647859876621022E-2</v>
      </c>
      <c r="W96" s="65">
        <f t="shared" si="317"/>
        <v>0.17408328277399221</v>
      </c>
      <c r="X96" s="65"/>
      <c r="Y96" s="65">
        <f t="shared" si="318"/>
        <v>-0.62703569490153854</v>
      </c>
      <c r="Z96" s="65">
        <f t="shared" si="319"/>
        <v>-0.92274923251774899</v>
      </c>
      <c r="AA96" s="65"/>
      <c r="AB96" s="65">
        <f t="shared" si="320"/>
        <v>-3.2484714330431985E-2</v>
      </c>
      <c r="AC96" s="65">
        <f t="shared" si="321"/>
        <v>-0.7313166372911003</v>
      </c>
      <c r="AD96" s="65">
        <f t="shared" si="322"/>
        <v>-5.4100524427953656E-2</v>
      </c>
    </row>
    <row r="97" spans="1:30" x14ac:dyDescent="0.2">
      <c r="A97" s="53">
        <v>44835</v>
      </c>
      <c r="B97" s="68">
        <v>106.98871684300001</v>
      </c>
      <c r="C97" s="68">
        <v>15.209716466</v>
      </c>
      <c r="E97" s="55">
        <v>0</v>
      </c>
      <c r="F97" s="55">
        <v>0.44681199999999999</v>
      </c>
      <c r="H97" s="68">
        <v>122.19843330900001</v>
      </c>
      <c r="I97" s="68">
        <v>0.44681199999999999</v>
      </c>
      <c r="J97" s="68">
        <v>122.645245309</v>
      </c>
      <c r="L97" s="65">
        <f t="shared" ref="L97:L99" si="323">IFERROR(B97/B85-1, "n/a")</f>
        <v>-0.62695014702633534</v>
      </c>
      <c r="M97" s="65">
        <f t="shared" ref="M97:M99" si="324">IFERROR(C97/C85-1, "n/a")</f>
        <v>-0.56981630965851116</v>
      </c>
      <c r="N97" s="65"/>
      <c r="O97" s="65">
        <f t="shared" ref="O97:O99" si="325">IFERROR(E97/E85-1, "n/a")</f>
        <v>-1</v>
      </c>
      <c r="P97" s="65">
        <f t="shared" ref="P97:P99" si="326">IFERROR(F97/F85-1, "n/a")</f>
        <v>-0.98520634769698356</v>
      </c>
      <c r="Q97" s="65"/>
      <c r="R97" s="65">
        <f t="shared" ref="R97:R99" si="327">IFERROR(H97/H85-1, "n/a")</f>
        <v>-0.62067966306576583</v>
      </c>
      <c r="S97" s="65">
        <f t="shared" ref="S97:S99" si="328">IFERROR(I97/I85-1, "n/a")</f>
        <v>-0.99019994943941403</v>
      </c>
      <c r="T97" s="65">
        <f t="shared" ref="T97:T99" si="329">IFERROR(J97/J85-1, "n/a")</f>
        <v>-0.66649273191898706</v>
      </c>
      <c r="U97" s="36"/>
      <c r="V97" s="65">
        <f t="shared" ref="V97:V99" si="330">IFERROR(B97/B96-1, "n/a")</f>
        <v>-0.16167146667866095</v>
      </c>
      <c r="W97" s="65">
        <f t="shared" ref="W97:W99" si="331">IFERROR(C97/C96-1, "n/a")</f>
        <v>-0.24556178541628326</v>
      </c>
      <c r="X97" s="65"/>
      <c r="Y97" s="65">
        <f t="shared" ref="Y97:Y99" si="332">IFERROR(E97/E96-1, "n/a")</f>
        <v>-1</v>
      </c>
      <c r="Z97" s="65">
        <f t="shared" ref="Z97:Z99" si="333">IFERROR(F97/F96-1, "n/a")</f>
        <v>2.3641935338142064</v>
      </c>
      <c r="AA97" s="65"/>
      <c r="AB97" s="65">
        <f t="shared" ref="AB97:AB99" si="334">IFERROR(H97/H96-1, "n/a")</f>
        <v>-0.17311574389293372</v>
      </c>
      <c r="AC97" s="65">
        <f t="shared" ref="AC97:AC99" si="335">IFERROR(I97/I96-1, "n/a")</f>
        <v>-0.65890391089600209</v>
      </c>
      <c r="AD97" s="65">
        <f t="shared" ref="AD97:AD99" si="336">IFERROR(J97/J96-1, "n/a")</f>
        <v>-0.17738391186941005</v>
      </c>
    </row>
    <row r="98" spans="1:30" x14ac:dyDescent="0.2">
      <c r="A98" s="53">
        <v>44866</v>
      </c>
      <c r="B98" s="68">
        <v>92.595293976999997</v>
      </c>
      <c r="C98" s="68">
        <v>11.301379444</v>
      </c>
      <c r="E98" s="55">
        <v>2.716437</v>
      </c>
      <c r="F98" s="55">
        <v>0.33092300000000002</v>
      </c>
      <c r="H98" s="68">
        <v>103.896673421</v>
      </c>
      <c r="I98" s="68">
        <v>3.0473599999999998</v>
      </c>
      <c r="J98" s="68">
        <v>106.944033421</v>
      </c>
      <c r="L98" s="65">
        <f t="shared" si="323"/>
        <v>-0.63959089504712452</v>
      </c>
      <c r="M98" s="65">
        <f t="shared" si="324"/>
        <v>-0.69452803435552113</v>
      </c>
      <c r="N98" s="65"/>
      <c r="O98" s="65">
        <f t="shared" si="325"/>
        <v>-0.88413037262685157</v>
      </c>
      <c r="P98" s="65">
        <f t="shared" si="326"/>
        <v>-0.98943102091797008</v>
      </c>
      <c r="Q98" s="65"/>
      <c r="R98" s="65">
        <f t="shared" si="327"/>
        <v>-0.646506121291191</v>
      </c>
      <c r="S98" s="65">
        <f t="shared" si="328"/>
        <v>-0.9443452251424449</v>
      </c>
      <c r="T98" s="65">
        <f t="shared" si="329"/>
        <v>-0.69327861693162784</v>
      </c>
      <c r="U98" s="36"/>
      <c r="V98" s="65">
        <f t="shared" si="330"/>
        <v>-0.13453215713505151</v>
      </c>
      <c r="W98" s="65">
        <f t="shared" si="331"/>
        <v>-0.25696317421411163</v>
      </c>
      <c r="X98" s="65"/>
      <c r="Y98" s="65" t="str">
        <f t="shared" si="332"/>
        <v>n/a</v>
      </c>
      <c r="Z98" s="65">
        <f t="shared" si="333"/>
        <v>-0.25936859350241259</v>
      </c>
      <c r="AA98" s="65"/>
      <c r="AB98" s="65">
        <f t="shared" si="334"/>
        <v>-0.14977082268903419</v>
      </c>
      <c r="AC98" s="65">
        <f t="shared" si="335"/>
        <v>5.8202286420239382</v>
      </c>
      <c r="AD98" s="65">
        <f t="shared" si="336"/>
        <v>-0.12802136640879469</v>
      </c>
    </row>
    <row r="99" spans="1:30" x14ac:dyDescent="0.2">
      <c r="A99" s="53">
        <v>44896</v>
      </c>
      <c r="B99" s="68">
        <v>87.935372389000008</v>
      </c>
      <c r="C99" s="68">
        <v>12.785958057</v>
      </c>
      <c r="E99" s="55">
        <v>0</v>
      </c>
      <c r="F99" s="55">
        <v>0</v>
      </c>
      <c r="H99" s="68">
        <v>100.72133044600001</v>
      </c>
      <c r="I99" s="68">
        <v>0</v>
      </c>
      <c r="J99" s="68">
        <v>100.72133044600001</v>
      </c>
      <c r="L99" s="65">
        <f t="shared" si="323"/>
        <v>-0.64533325542853182</v>
      </c>
      <c r="M99" s="65">
        <f t="shared" si="324"/>
        <v>-0.62962919122056704</v>
      </c>
      <c r="N99" s="65"/>
      <c r="O99" s="65">
        <f t="shared" si="325"/>
        <v>-1</v>
      </c>
      <c r="P99" s="65">
        <f t="shared" si="326"/>
        <v>-1</v>
      </c>
      <c r="Q99" s="65"/>
      <c r="R99" s="65">
        <f t="shared" si="327"/>
        <v>-0.64341391715739249</v>
      </c>
      <c r="S99" s="65">
        <f t="shared" si="328"/>
        <v>-1</v>
      </c>
      <c r="T99" s="65">
        <f t="shared" si="329"/>
        <v>-0.68488446241511136</v>
      </c>
      <c r="U99" s="36"/>
      <c r="V99" s="65">
        <f t="shared" si="330"/>
        <v>-5.0325684900978662E-2</v>
      </c>
      <c r="W99" s="65">
        <f t="shared" si="331"/>
        <v>0.1313626022695995</v>
      </c>
      <c r="X99" s="65"/>
      <c r="Y99" s="65">
        <f t="shared" si="332"/>
        <v>-1</v>
      </c>
      <c r="Z99" s="65">
        <f t="shared" si="333"/>
        <v>-1</v>
      </c>
      <c r="AA99" s="65"/>
      <c r="AB99" s="65">
        <f t="shared" si="334"/>
        <v>-3.0562508600570637E-2</v>
      </c>
      <c r="AC99" s="65">
        <f t="shared" si="335"/>
        <v>-1</v>
      </c>
      <c r="AD99" s="65">
        <f t="shared" si="336"/>
        <v>-5.8186537162886465E-2</v>
      </c>
    </row>
    <row r="100" spans="1:30" x14ac:dyDescent="0.2">
      <c r="A100" s="53"/>
    </row>
    <row r="101" spans="1:30" x14ac:dyDescent="0.2">
      <c r="A101" s="53"/>
    </row>
    <row r="102" spans="1:30" x14ac:dyDescent="0.2">
      <c r="A102" s="53"/>
    </row>
    <row r="103" spans="1:30" x14ac:dyDescent="0.2">
      <c r="A103" s="53"/>
    </row>
  </sheetData>
  <mergeCells count="11">
    <mergeCell ref="R18:T18"/>
    <mergeCell ref="L17:T17"/>
    <mergeCell ref="V17:AD17"/>
    <mergeCell ref="V18:W18"/>
    <mergeCell ref="Y18:Z18"/>
    <mergeCell ref="AB18:AD18"/>
    <mergeCell ref="B18:C18"/>
    <mergeCell ref="E18:F18"/>
    <mergeCell ref="H18:J18"/>
    <mergeCell ref="L18:M18"/>
    <mergeCell ref="O18:P18"/>
  </mergeCells>
  <phoneticPr fontId="7" type="noConversion"/>
  <pageMargins left="0.75" right="0.75" top="1.25" bottom="1" header="0.5" footer="0.5"/>
  <pageSetup scale="81" orientation="portrait" horizontalDpi="300" verticalDpi="300" r:id="rId1"/>
  <headerFooter alignWithMargins="0"/>
  <rowBreaks count="1" manualBreakCount="1">
    <brk id="6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4AABE-6EBD-4150-B303-49C61C76A50E}">
  <dimension ref="A1:AS108"/>
  <sheetViews>
    <sheetView zoomScaleNormal="100" workbookViewId="0">
      <pane ySplit="11" topLeftCell="A69" activePane="bottomLeft" state="frozen"/>
      <selection pane="bottomLeft" activeCell="A78" sqref="A78:O98"/>
    </sheetView>
  </sheetViews>
  <sheetFormatPr defaultColWidth="9.109375" defaultRowHeight="11.4" x14ac:dyDescent="0.2"/>
  <cols>
    <col min="1" max="1" width="9.6640625" style="5" customWidth="1"/>
    <col min="2" max="7" width="8.6640625" style="5" customWidth="1"/>
    <col min="8" max="8" width="2.6640625" style="5" customWidth="1"/>
    <col min="9" max="15" width="8.6640625" style="5" customWidth="1"/>
    <col min="16" max="16" width="2.6640625" style="5" customWidth="1"/>
    <col min="17" max="17" width="9.6640625" style="5" customWidth="1"/>
    <col min="18" max="18" width="9.44140625" style="5" customWidth="1"/>
    <col min="19" max="21" width="7.5546875" style="5" customWidth="1"/>
    <col min="22" max="22" width="8.109375" style="5" customWidth="1"/>
    <col min="23" max="23" width="2.6640625" style="5" customWidth="1"/>
    <col min="24" max="24" width="7" style="5" customWidth="1"/>
    <col min="25" max="26" width="6.6640625" style="5" customWidth="1"/>
    <col min="27" max="27" width="6" style="5" customWidth="1"/>
    <col min="28" max="30" width="5.33203125" style="5" customWidth="1"/>
    <col min="31" max="31" width="2.6640625" style="5" customWidth="1"/>
    <col min="32" max="32" width="6.5546875" style="5" customWidth="1"/>
    <col min="33" max="33" width="10" style="5" customWidth="1"/>
    <col min="34" max="37" width="8.6640625" style="5" customWidth="1"/>
    <col min="38" max="38" width="2.6640625" style="5" customWidth="1"/>
    <col min="39" max="39" width="7.88671875" style="5" customWidth="1"/>
    <col min="40" max="40" width="7.44140625" style="5" customWidth="1"/>
    <col min="41" max="41" width="7.33203125" style="5" customWidth="1"/>
    <col min="42" max="42" width="7" style="5" customWidth="1"/>
    <col min="43" max="43" width="6.109375" style="5" customWidth="1"/>
    <col min="44" max="44" width="6.33203125" style="5" customWidth="1"/>
    <col min="45" max="45" width="5.6640625" style="5" customWidth="1"/>
    <col min="46" max="16384" width="9.109375" style="5"/>
  </cols>
  <sheetData>
    <row r="1" spans="1:45" s="3" customFormat="1" ht="13.2" x14ac:dyDescent="0.25">
      <c r="A1" s="21" t="s">
        <v>70</v>
      </c>
      <c r="B1" s="21" t="s">
        <v>82</v>
      </c>
    </row>
    <row r="2" spans="1:45" s="3" customFormat="1" ht="13.2" x14ac:dyDescent="0.25">
      <c r="A2" s="21" t="s">
        <v>71</v>
      </c>
      <c r="B2" s="21" t="s">
        <v>72</v>
      </c>
    </row>
    <row r="3" spans="1:45" s="3" customFormat="1" ht="13.2" x14ac:dyDescent="0.25">
      <c r="A3" s="21" t="s">
        <v>73</v>
      </c>
      <c r="B3" s="21" t="s">
        <v>74</v>
      </c>
    </row>
    <row r="4" spans="1:45" s="2" customFormat="1" ht="10.199999999999999" x14ac:dyDescent="0.2">
      <c r="A4" s="2" t="s">
        <v>94</v>
      </c>
      <c r="B4" s="33" t="s">
        <v>132</v>
      </c>
    </row>
    <row r="5" spans="1:45" s="2" customFormat="1" ht="10.199999999999999" x14ac:dyDescent="0.2">
      <c r="A5" s="2" t="s">
        <v>95</v>
      </c>
      <c r="B5" s="33" t="s">
        <v>100</v>
      </c>
    </row>
    <row r="6" spans="1:45" s="2" customFormat="1" ht="10.199999999999999" x14ac:dyDescent="0.2"/>
    <row r="7" spans="1:45" x14ac:dyDescent="0.2">
      <c r="B7" s="32"/>
    </row>
    <row r="8" spans="1:45" ht="12" x14ac:dyDescent="0.25">
      <c r="Q8" s="127" t="s">
        <v>110</v>
      </c>
      <c r="R8" s="127"/>
      <c r="S8" s="127"/>
      <c r="T8" s="127"/>
      <c r="U8" s="127"/>
      <c r="V8" s="127"/>
      <c r="W8" s="127"/>
      <c r="X8" s="127"/>
      <c r="Y8" s="127"/>
      <c r="Z8" s="127"/>
      <c r="AA8" s="127"/>
      <c r="AB8" s="127"/>
      <c r="AC8" s="127"/>
      <c r="AD8" s="127"/>
      <c r="AF8" s="127" t="s">
        <v>123</v>
      </c>
      <c r="AG8" s="127"/>
      <c r="AH8" s="127"/>
      <c r="AI8" s="127"/>
      <c r="AJ8" s="127"/>
      <c r="AK8" s="127"/>
      <c r="AL8" s="127"/>
      <c r="AM8" s="127"/>
      <c r="AN8" s="127"/>
      <c r="AO8" s="127"/>
      <c r="AP8" s="127"/>
      <c r="AQ8" s="127"/>
      <c r="AR8" s="127"/>
      <c r="AS8" s="127"/>
    </row>
    <row r="9" spans="1:45" ht="12" x14ac:dyDescent="0.25">
      <c r="B9" s="128" t="s">
        <v>134</v>
      </c>
      <c r="C9" s="128"/>
      <c r="D9" s="128"/>
      <c r="E9" s="128"/>
      <c r="F9" s="128"/>
      <c r="G9" s="128"/>
      <c r="I9" s="128" t="s">
        <v>135</v>
      </c>
      <c r="J9" s="128"/>
      <c r="K9" s="128"/>
      <c r="L9" s="128"/>
      <c r="M9" s="128"/>
      <c r="N9" s="128"/>
      <c r="O9" s="128"/>
      <c r="Q9" s="129" t="s">
        <v>134</v>
      </c>
      <c r="R9" s="129"/>
      <c r="S9" s="129"/>
      <c r="T9" s="129"/>
      <c r="U9" s="129"/>
      <c r="V9" s="129"/>
      <c r="W9" s="85"/>
      <c r="X9" s="129" t="s">
        <v>135</v>
      </c>
      <c r="Y9" s="129"/>
      <c r="Z9" s="129"/>
      <c r="AA9" s="129"/>
      <c r="AB9" s="129"/>
      <c r="AC9" s="129"/>
      <c r="AD9" s="129"/>
      <c r="AF9" s="129" t="s">
        <v>134</v>
      </c>
      <c r="AG9" s="129"/>
      <c r="AH9" s="129"/>
      <c r="AI9" s="129"/>
      <c r="AJ9" s="129"/>
      <c r="AK9" s="129"/>
      <c r="AL9" s="85"/>
      <c r="AM9" s="129" t="s">
        <v>135</v>
      </c>
      <c r="AN9" s="129"/>
      <c r="AO9" s="129"/>
      <c r="AP9" s="129"/>
      <c r="AQ9" s="129"/>
      <c r="AR9" s="129"/>
      <c r="AS9" s="129"/>
    </row>
    <row r="10" spans="1:45" ht="11.25" customHeight="1" x14ac:dyDescent="0.2">
      <c r="B10" s="34"/>
      <c r="C10" s="34"/>
      <c r="D10" s="34"/>
      <c r="E10" s="34"/>
      <c r="F10" s="34"/>
      <c r="G10" s="34"/>
      <c r="I10" s="34"/>
      <c r="J10" s="34"/>
      <c r="K10" s="34"/>
      <c r="L10" s="34"/>
      <c r="M10" s="34"/>
      <c r="Q10" s="62"/>
      <c r="R10" s="62"/>
      <c r="S10" s="62"/>
      <c r="T10" s="62"/>
      <c r="U10" s="62"/>
      <c r="V10" s="62"/>
      <c r="W10" s="85"/>
      <c r="X10" s="62"/>
      <c r="Y10" s="62"/>
      <c r="Z10" s="62"/>
      <c r="AA10" s="62"/>
      <c r="AB10" s="62"/>
      <c r="AC10" s="85"/>
      <c r="AD10" s="85"/>
      <c r="AF10" s="62"/>
      <c r="AG10" s="62"/>
      <c r="AH10" s="62"/>
      <c r="AI10" s="62"/>
      <c r="AJ10" s="62"/>
      <c r="AK10" s="62"/>
      <c r="AL10" s="85"/>
      <c r="AM10" s="62"/>
      <c r="AN10" s="62"/>
      <c r="AO10" s="62"/>
      <c r="AP10" s="62"/>
      <c r="AQ10" s="62"/>
      <c r="AR10" s="85"/>
      <c r="AS10" s="85"/>
    </row>
    <row r="11" spans="1:45" ht="51.75" customHeight="1" x14ac:dyDescent="0.25">
      <c r="A11" s="37" t="s">
        <v>60</v>
      </c>
      <c r="B11" s="35" t="s">
        <v>13</v>
      </c>
      <c r="C11" s="35" t="s">
        <v>61</v>
      </c>
      <c r="D11" s="35" t="s">
        <v>62</v>
      </c>
      <c r="E11" s="35" t="s">
        <v>140</v>
      </c>
      <c r="F11" s="35" t="s">
        <v>141</v>
      </c>
      <c r="G11" s="35" t="s">
        <v>63</v>
      </c>
      <c r="I11" s="35" t="s">
        <v>64</v>
      </c>
      <c r="J11" s="35" t="s">
        <v>65</v>
      </c>
      <c r="K11" s="35" t="s">
        <v>149</v>
      </c>
      <c r="L11" s="35" t="s">
        <v>150</v>
      </c>
      <c r="M11" s="35" t="s">
        <v>1</v>
      </c>
      <c r="N11" s="35" t="s">
        <v>68</v>
      </c>
      <c r="O11" s="35" t="s">
        <v>69</v>
      </c>
      <c r="Q11" s="86" t="s">
        <v>13</v>
      </c>
      <c r="R11" s="86" t="s">
        <v>61</v>
      </c>
      <c r="S11" s="86" t="s">
        <v>62</v>
      </c>
      <c r="T11" s="86" t="s">
        <v>140</v>
      </c>
      <c r="U11" s="86" t="s">
        <v>141</v>
      </c>
      <c r="V11" s="86" t="s">
        <v>63</v>
      </c>
      <c r="W11" s="85"/>
      <c r="X11" s="86" t="s">
        <v>64</v>
      </c>
      <c r="Y11" s="86" t="s">
        <v>65</v>
      </c>
      <c r="Z11" s="86" t="s">
        <v>66</v>
      </c>
      <c r="AA11" s="86" t="s">
        <v>67</v>
      </c>
      <c r="AB11" s="86" t="s">
        <v>1</v>
      </c>
      <c r="AC11" s="86" t="s">
        <v>68</v>
      </c>
      <c r="AD11" s="86" t="s">
        <v>69</v>
      </c>
      <c r="AF11" s="86" t="s">
        <v>13</v>
      </c>
      <c r="AG11" s="86" t="s">
        <v>61</v>
      </c>
      <c r="AH11" s="86" t="s">
        <v>62</v>
      </c>
      <c r="AI11" s="86" t="s">
        <v>140</v>
      </c>
      <c r="AJ11" s="86" t="s">
        <v>141</v>
      </c>
      <c r="AK11" s="86" t="s">
        <v>63</v>
      </c>
      <c r="AL11" s="85"/>
      <c r="AM11" s="86" t="s">
        <v>64</v>
      </c>
      <c r="AN11" s="86" t="s">
        <v>65</v>
      </c>
      <c r="AO11" s="86" t="s">
        <v>66</v>
      </c>
      <c r="AP11" s="86" t="s">
        <v>67</v>
      </c>
      <c r="AQ11" s="86" t="s">
        <v>1</v>
      </c>
      <c r="AR11" s="86" t="s">
        <v>68</v>
      </c>
      <c r="AS11" s="86" t="s">
        <v>69</v>
      </c>
    </row>
    <row r="12" spans="1:45" s="36" customFormat="1" x14ac:dyDescent="0.2">
      <c r="A12" s="40">
        <v>2011</v>
      </c>
      <c r="B12" s="98">
        <v>3047.0287050000002</v>
      </c>
      <c r="C12" s="98">
        <v>11144.954574374997</v>
      </c>
      <c r="D12" s="98">
        <v>230851.77790625003</v>
      </c>
      <c r="E12" s="98">
        <v>0</v>
      </c>
      <c r="F12" s="98">
        <v>0</v>
      </c>
      <c r="G12" s="98">
        <v>245043.76118562496</v>
      </c>
      <c r="H12" s="68"/>
      <c r="I12" s="98">
        <v>1365.7226581250002</v>
      </c>
      <c r="J12" s="98">
        <v>1330.2157431250002</v>
      </c>
      <c r="K12" s="98">
        <v>312.22912999999988</v>
      </c>
      <c r="L12" s="98">
        <v>1458.4833349999999</v>
      </c>
      <c r="M12" s="98">
        <f t="shared" ref="M12:M21" si="0">SUM(I12:L12)</f>
        <v>4466.65086625</v>
      </c>
      <c r="N12" s="98">
        <v>2456.5782381249992</v>
      </c>
      <c r="O12" s="98">
        <v>2010.0726281250004</v>
      </c>
      <c r="P12" s="83"/>
      <c r="Q12" s="65" t="s">
        <v>111</v>
      </c>
      <c r="R12" s="65" t="s">
        <v>111</v>
      </c>
      <c r="S12" s="65" t="s">
        <v>111</v>
      </c>
      <c r="T12" s="65" t="s">
        <v>111</v>
      </c>
      <c r="U12" s="65" t="s">
        <v>111</v>
      </c>
      <c r="V12" s="65" t="s">
        <v>111</v>
      </c>
      <c r="W12" s="65"/>
      <c r="X12" s="65" t="s">
        <v>111</v>
      </c>
      <c r="Y12" s="65" t="s">
        <v>111</v>
      </c>
      <c r="Z12" s="65" t="s">
        <v>111</v>
      </c>
      <c r="AA12" s="65" t="s">
        <v>111</v>
      </c>
      <c r="AB12" s="65" t="s">
        <v>111</v>
      </c>
      <c r="AC12" s="65" t="s">
        <v>111</v>
      </c>
      <c r="AD12" s="65" t="s">
        <v>111</v>
      </c>
      <c r="AE12" s="97"/>
      <c r="AF12" s="65" t="s">
        <v>111</v>
      </c>
      <c r="AG12" s="65" t="s">
        <v>111</v>
      </c>
      <c r="AH12" s="65" t="s">
        <v>111</v>
      </c>
      <c r="AI12" s="65" t="s">
        <v>111</v>
      </c>
      <c r="AJ12" s="65" t="s">
        <v>111</v>
      </c>
      <c r="AK12" s="65" t="s">
        <v>111</v>
      </c>
      <c r="AL12" s="65"/>
      <c r="AM12" s="65" t="s">
        <v>111</v>
      </c>
      <c r="AN12" s="65" t="s">
        <v>111</v>
      </c>
      <c r="AO12" s="65" t="s">
        <v>111</v>
      </c>
      <c r="AP12" s="65" t="s">
        <v>111</v>
      </c>
      <c r="AQ12" s="65" t="s">
        <v>111</v>
      </c>
      <c r="AR12" s="65" t="s">
        <v>111</v>
      </c>
      <c r="AS12" s="65" t="s">
        <v>111</v>
      </c>
    </row>
    <row r="13" spans="1:45" s="36" customFormat="1" x14ac:dyDescent="0.2">
      <c r="A13" s="40">
        <v>2012</v>
      </c>
      <c r="B13" s="98">
        <v>2892.0335716000018</v>
      </c>
      <c r="C13" s="98">
        <v>12939.153658000014</v>
      </c>
      <c r="D13" s="98">
        <v>264014.17877360008</v>
      </c>
      <c r="E13" s="98">
        <v>0</v>
      </c>
      <c r="F13" s="98">
        <v>0</v>
      </c>
      <c r="G13" s="98">
        <v>279845.36600320018</v>
      </c>
      <c r="H13" s="68"/>
      <c r="I13" s="98">
        <v>690.79594960000009</v>
      </c>
      <c r="J13" s="98">
        <v>1419.5831516000005</v>
      </c>
      <c r="K13" s="98">
        <v>465.8819888000001</v>
      </c>
      <c r="L13" s="98">
        <v>1990.5883203999988</v>
      </c>
      <c r="M13" s="98">
        <f t="shared" si="0"/>
        <v>4566.8494104000001</v>
      </c>
      <c r="N13" s="98">
        <v>1300.3575276000004</v>
      </c>
      <c r="O13" s="98">
        <v>3266.4918828000009</v>
      </c>
      <c r="P13" s="83"/>
      <c r="Q13" s="65">
        <f t="shared" ref="Q13:V13" si="1">IFERROR(B13/B12-1, "n/a")</f>
        <v>-5.0867631521048784E-2</v>
      </c>
      <c r="R13" s="65">
        <f t="shared" si="1"/>
        <v>0.16098756362366196</v>
      </c>
      <c r="S13" s="65">
        <f t="shared" si="1"/>
        <v>0.1436523520335089</v>
      </c>
      <c r="T13" s="65" t="str">
        <f t="shared" si="1"/>
        <v>n/a</v>
      </c>
      <c r="U13" s="65" t="str">
        <f t="shared" si="1"/>
        <v>n/a</v>
      </c>
      <c r="V13" s="65">
        <f t="shared" si="1"/>
        <v>0.1420219990469882</v>
      </c>
      <c r="W13" s="65"/>
      <c r="X13" s="65">
        <f t="shared" ref="X13:X21" si="2">IFERROR(I13/I12-1, "n/a")</f>
        <v>-0.49419016702234886</v>
      </c>
      <c r="Y13" s="65">
        <f t="shared" ref="Y13:Y21" si="3">IFERROR(J13/J12-1, "n/a")</f>
        <v>6.7182642317143548E-2</v>
      </c>
      <c r="Z13" s="65">
        <f t="shared" ref="Z13:Z21" si="4">IFERROR(K13/K12-1, "n/a")</f>
        <v>0.49211570618026657</v>
      </c>
      <c r="AA13" s="65">
        <f t="shared" ref="AA13:AA21" si="5">IFERROR(L13/L12-1, "n/a")</f>
        <v>0.36483446374106077</v>
      </c>
      <c r="AB13" s="65">
        <f t="shared" ref="AB13:AB21" si="6">IFERROR(M13/M12-1, "n/a")</f>
        <v>2.2432589237520117E-2</v>
      </c>
      <c r="AC13" s="65">
        <f t="shared" ref="AC13:AC21" si="7">IFERROR(N13/N12-1, "n/a")</f>
        <v>-0.47066309250036042</v>
      </c>
      <c r="AD13" s="65">
        <f t="shared" ref="AD13:AD21" si="8">IFERROR(O13/O12-1, "n/a")</f>
        <v>0.6250616207072035</v>
      </c>
      <c r="AE13" s="97"/>
      <c r="AF13" s="65" t="s">
        <v>111</v>
      </c>
      <c r="AG13" s="65" t="s">
        <v>111</v>
      </c>
      <c r="AH13" s="65" t="s">
        <v>111</v>
      </c>
      <c r="AI13" s="65" t="s">
        <v>111</v>
      </c>
      <c r="AJ13" s="65" t="s">
        <v>111</v>
      </c>
      <c r="AK13" s="65" t="s">
        <v>111</v>
      </c>
      <c r="AL13" s="65"/>
      <c r="AM13" s="65" t="s">
        <v>111</v>
      </c>
      <c r="AN13" s="65" t="s">
        <v>111</v>
      </c>
      <c r="AO13" s="65" t="s">
        <v>111</v>
      </c>
      <c r="AP13" s="65" t="s">
        <v>111</v>
      </c>
      <c r="AQ13" s="65" t="s">
        <v>111</v>
      </c>
      <c r="AR13" s="65" t="s">
        <v>111</v>
      </c>
      <c r="AS13" s="65" t="s">
        <v>111</v>
      </c>
    </row>
    <row r="14" spans="1:45" s="36" customFormat="1" x14ac:dyDescent="0.2">
      <c r="A14" s="40">
        <v>2013</v>
      </c>
      <c r="B14" s="98">
        <v>2245.2802218253973</v>
      </c>
      <c r="C14" s="98">
        <v>11305.833020634916</v>
      </c>
      <c r="D14" s="98">
        <v>208261.70632896834</v>
      </c>
      <c r="E14" s="98">
        <v>0</v>
      </c>
      <c r="F14" s="98">
        <v>0</v>
      </c>
      <c r="G14" s="98">
        <v>221812.8195714285</v>
      </c>
      <c r="H14" s="68"/>
      <c r="I14" s="98">
        <v>708.38187420634938</v>
      </c>
      <c r="J14" s="98">
        <v>1408.932091666667</v>
      </c>
      <c r="K14" s="98">
        <v>315.11391507936503</v>
      </c>
      <c r="L14" s="98">
        <v>1609.0521484126998</v>
      </c>
      <c r="M14" s="98">
        <f t="shared" si="0"/>
        <v>4041.4800293650815</v>
      </c>
      <c r="N14" s="98">
        <v>1283.9759416666664</v>
      </c>
      <c r="O14" s="98">
        <v>2757.5040876984112</v>
      </c>
      <c r="P14" s="83"/>
      <c r="Q14" s="65">
        <f t="shared" ref="Q14:Q21" si="9">IFERROR(B14/B13-1, "n/a")</f>
        <v>-0.22363272547240576</v>
      </c>
      <c r="R14" s="65">
        <f t="shared" ref="R14:R21" si="10">IFERROR(C14/C13-1, "n/a")</f>
        <v>-0.12623087108601172</v>
      </c>
      <c r="S14" s="65">
        <f t="shared" ref="S14:S21" si="11">IFERROR(D14/D13-1, "n/a")</f>
        <v>-0.21117226621544871</v>
      </c>
      <c r="T14" s="65" t="str">
        <f t="shared" ref="T14:U21" si="12">IFERROR(E14/E13-1, "n/a")</f>
        <v>n/a</v>
      </c>
      <c r="U14" s="65" t="str">
        <f t="shared" si="12"/>
        <v>n/a</v>
      </c>
      <c r="V14" s="65">
        <f t="shared" ref="V14:V21" si="13">IFERROR(G14/G13-1, "n/a")</f>
        <v>-0.20737361944063082</v>
      </c>
      <c r="W14" s="65"/>
      <c r="X14" s="65">
        <f t="shared" si="2"/>
        <v>2.5457480774941255E-2</v>
      </c>
      <c r="Y14" s="65">
        <f t="shared" si="3"/>
        <v>-7.5029489616925682E-3</v>
      </c>
      <c r="Z14" s="65">
        <f t="shared" si="4"/>
        <v>-0.32361859300244111</v>
      </c>
      <c r="AA14" s="65">
        <f t="shared" si="5"/>
        <v>-0.19167005456488928</v>
      </c>
      <c r="AB14" s="65">
        <f t="shared" si="6"/>
        <v>-0.11503978647478608</v>
      </c>
      <c r="AC14" s="65">
        <f t="shared" si="7"/>
        <v>-1.2597755298551339E-2</v>
      </c>
      <c r="AD14" s="65">
        <f t="shared" si="8"/>
        <v>-0.1558209275772916</v>
      </c>
      <c r="AE14" s="97"/>
      <c r="AF14" s="65" t="s">
        <v>111</v>
      </c>
      <c r="AG14" s="65" t="s">
        <v>111</v>
      </c>
      <c r="AH14" s="65" t="s">
        <v>111</v>
      </c>
      <c r="AI14" s="65" t="s">
        <v>111</v>
      </c>
      <c r="AJ14" s="65" t="s">
        <v>111</v>
      </c>
      <c r="AK14" s="65" t="s">
        <v>111</v>
      </c>
      <c r="AL14" s="65"/>
      <c r="AM14" s="65" t="s">
        <v>111</v>
      </c>
      <c r="AN14" s="65" t="s">
        <v>111</v>
      </c>
      <c r="AO14" s="65" t="s">
        <v>111</v>
      </c>
      <c r="AP14" s="65" t="s">
        <v>111</v>
      </c>
      <c r="AQ14" s="65" t="s">
        <v>111</v>
      </c>
      <c r="AR14" s="65" t="s">
        <v>111</v>
      </c>
      <c r="AS14" s="65" t="s">
        <v>111</v>
      </c>
    </row>
    <row r="15" spans="1:45" s="36" customFormat="1" x14ac:dyDescent="0.2">
      <c r="A15" s="40">
        <v>2014</v>
      </c>
      <c r="B15" s="98">
        <v>2174.7060365079383</v>
      </c>
      <c r="C15" s="98">
        <v>8528.1202662698433</v>
      </c>
      <c r="D15" s="98">
        <v>166700.81916111108</v>
      </c>
      <c r="E15" s="98">
        <v>0</v>
      </c>
      <c r="F15" s="98">
        <v>0</v>
      </c>
      <c r="G15" s="98">
        <v>177403.64546388882</v>
      </c>
      <c r="H15" s="68"/>
      <c r="I15" s="98">
        <v>707.60159166666642</v>
      </c>
      <c r="J15" s="98">
        <v>1153.5646706349212</v>
      </c>
      <c r="K15" s="98">
        <v>392.84899841269851</v>
      </c>
      <c r="L15" s="98">
        <v>1425.8287238095231</v>
      </c>
      <c r="M15" s="98">
        <f t="shared" si="0"/>
        <v>3679.8439845238095</v>
      </c>
      <c r="N15" s="98">
        <v>1055.454283333333</v>
      </c>
      <c r="O15" s="98">
        <v>2624.3897011904769</v>
      </c>
      <c r="P15" s="83"/>
      <c r="Q15" s="65">
        <f t="shared" si="9"/>
        <v>-3.1432239339855172E-2</v>
      </c>
      <c r="R15" s="65">
        <f t="shared" si="10"/>
        <v>-0.24568846446744019</v>
      </c>
      <c r="S15" s="65">
        <f t="shared" si="11"/>
        <v>-0.19956086935256379</v>
      </c>
      <c r="T15" s="65" t="str">
        <f t="shared" si="12"/>
        <v>n/a</v>
      </c>
      <c r="U15" s="65" t="str">
        <f t="shared" si="12"/>
        <v>n/a</v>
      </c>
      <c r="V15" s="65">
        <f t="shared" si="13"/>
        <v>-0.20021013300017565</v>
      </c>
      <c r="W15" s="65"/>
      <c r="X15" s="65">
        <f t="shared" si="2"/>
        <v>-1.1014998662369768E-3</v>
      </c>
      <c r="Y15" s="65">
        <f t="shared" si="3"/>
        <v>-0.18124892075505517</v>
      </c>
      <c r="Z15" s="65">
        <f t="shared" si="4"/>
        <v>0.24668883097007943</v>
      </c>
      <c r="AA15" s="65">
        <f t="shared" si="5"/>
        <v>-0.11387040798144621</v>
      </c>
      <c r="AB15" s="65">
        <f t="shared" si="6"/>
        <v>-8.9481091633177079E-2</v>
      </c>
      <c r="AC15" s="65">
        <f t="shared" si="7"/>
        <v>-0.17797970422771359</v>
      </c>
      <c r="AD15" s="65">
        <f t="shared" si="8"/>
        <v>-4.8273504689177127E-2</v>
      </c>
      <c r="AE15" s="97"/>
      <c r="AF15" s="65" t="s">
        <v>111</v>
      </c>
      <c r="AG15" s="65" t="s">
        <v>111</v>
      </c>
      <c r="AH15" s="65" t="s">
        <v>111</v>
      </c>
      <c r="AI15" s="65" t="s">
        <v>111</v>
      </c>
      <c r="AJ15" s="65" t="s">
        <v>111</v>
      </c>
      <c r="AK15" s="65" t="s">
        <v>111</v>
      </c>
      <c r="AL15" s="65"/>
      <c r="AM15" s="65" t="s">
        <v>111</v>
      </c>
      <c r="AN15" s="65" t="s">
        <v>111</v>
      </c>
      <c r="AO15" s="65" t="s">
        <v>111</v>
      </c>
      <c r="AP15" s="65" t="s">
        <v>111</v>
      </c>
      <c r="AQ15" s="65" t="s">
        <v>111</v>
      </c>
      <c r="AR15" s="65" t="s">
        <v>111</v>
      </c>
      <c r="AS15" s="65" t="s">
        <v>111</v>
      </c>
    </row>
    <row r="16" spans="1:45" s="36" customFormat="1" x14ac:dyDescent="0.2">
      <c r="A16" s="40">
        <v>2015</v>
      </c>
      <c r="B16" s="98">
        <v>1627.2013023809523</v>
      </c>
      <c r="C16" s="98">
        <v>11155.504217063492</v>
      </c>
      <c r="D16" s="98">
        <v>179479.6427916667</v>
      </c>
      <c r="E16" s="98">
        <v>0</v>
      </c>
      <c r="F16" s="98">
        <v>0</v>
      </c>
      <c r="G16" s="98">
        <v>192262.34831111104</v>
      </c>
      <c r="H16" s="68"/>
      <c r="I16" s="98">
        <v>750.95648730158803</v>
      </c>
      <c r="J16" s="98">
        <v>982.65648769841243</v>
      </c>
      <c r="K16" s="98">
        <v>235.88116071428587</v>
      </c>
      <c r="L16" s="98">
        <v>1097.6476404761906</v>
      </c>
      <c r="M16" s="98">
        <f t="shared" si="0"/>
        <v>3067.1417761904768</v>
      </c>
      <c r="N16" s="98">
        <v>1014.6099059523812</v>
      </c>
      <c r="O16" s="98">
        <v>2052.5318702380955</v>
      </c>
      <c r="P16" s="83"/>
      <c r="Q16" s="65">
        <f t="shared" si="9"/>
        <v>-0.25176034136832059</v>
      </c>
      <c r="R16" s="65">
        <f t="shared" si="10"/>
        <v>0.3080847676580496</v>
      </c>
      <c r="S16" s="65">
        <f t="shared" si="11"/>
        <v>7.6657233568872218E-2</v>
      </c>
      <c r="T16" s="65" t="str">
        <f t="shared" si="12"/>
        <v>n/a</v>
      </c>
      <c r="U16" s="65" t="str">
        <f t="shared" si="12"/>
        <v>n/a</v>
      </c>
      <c r="V16" s="65">
        <f t="shared" si="13"/>
        <v>8.3756468523341399E-2</v>
      </c>
      <c r="W16" s="65"/>
      <c r="X16" s="65">
        <f t="shared" si="2"/>
        <v>6.1270206491204515E-2</v>
      </c>
      <c r="Y16" s="65">
        <f t="shared" si="3"/>
        <v>-0.14815656832004143</v>
      </c>
      <c r="Z16" s="65">
        <f t="shared" si="4"/>
        <v>-0.39956277942069152</v>
      </c>
      <c r="AA16" s="65">
        <f t="shared" si="5"/>
        <v>-0.23016865760461025</v>
      </c>
      <c r="AB16" s="65">
        <f t="shared" si="6"/>
        <v>-0.16650222425465666</v>
      </c>
      <c r="AC16" s="65">
        <f t="shared" si="7"/>
        <v>-3.8698386112904215E-2</v>
      </c>
      <c r="AD16" s="65">
        <f t="shared" si="8"/>
        <v>-0.21790126317481551</v>
      </c>
      <c r="AE16" s="97"/>
      <c r="AF16" s="65" t="s">
        <v>111</v>
      </c>
      <c r="AG16" s="65" t="s">
        <v>111</v>
      </c>
      <c r="AH16" s="65" t="s">
        <v>111</v>
      </c>
      <c r="AI16" s="65" t="s">
        <v>111</v>
      </c>
      <c r="AJ16" s="65" t="s">
        <v>111</v>
      </c>
      <c r="AK16" s="65" t="s">
        <v>111</v>
      </c>
      <c r="AL16" s="65"/>
      <c r="AM16" s="65" t="s">
        <v>111</v>
      </c>
      <c r="AN16" s="65" t="s">
        <v>111</v>
      </c>
      <c r="AO16" s="65" t="s">
        <v>111</v>
      </c>
      <c r="AP16" s="65" t="s">
        <v>111</v>
      </c>
      <c r="AQ16" s="65" t="s">
        <v>111</v>
      </c>
      <c r="AR16" s="65" t="s">
        <v>111</v>
      </c>
      <c r="AS16" s="65" t="s">
        <v>111</v>
      </c>
    </row>
    <row r="17" spans="1:45" s="36" customFormat="1" x14ac:dyDescent="0.2">
      <c r="A17" s="40">
        <v>2016</v>
      </c>
      <c r="B17" s="98">
        <v>1837.5592841269845</v>
      </c>
      <c r="C17" s="98">
        <v>13514.617895634919</v>
      </c>
      <c r="D17" s="98">
        <v>194131.56065595258</v>
      </c>
      <c r="E17" s="98">
        <v>0</v>
      </c>
      <c r="F17" s="98">
        <v>0</v>
      </c>
      <c r="G17" s="98">
        <v>209483.73783571427</v>
      </c>
      <c r="H17" s="68"/>
      <c r="I17" s="98">
        <v>664.3734079365081</v>
      </c>
      <c r="J17" s="98">
        <v>939.32162182539696</v>
      </c>
      <c r="K17" s="98">
        <v>184.65242777777775</v>
      </c>
      <c r="L17" s="98">
        <v>996.70592301587294</v>
      </c>
      <c r="M17" s="98">
        <f t="shared" si="0"/>
        <v>2785.053380555556</v>
      </c>
      <c r="N17" s="98">
        <v>1015.3399849206344</v>
      </c>
      <c r="O17" s="98">
        <v>1769.7133956349189</v>
      </c>
      <c r="P17" s="83"/>
      <c r="Q17" s="65">
        <f t="shared" si="9"/>
        <v>0.12927594234237172</v>
      </c>
      <c r="R17" s="65">
        <f t="shared" si="10"/>
        <v>0.21147530695770089</v>
      </c>
      <c r="S17" s="65">
        <f t="shared" si="11"/>
        <v>8.1635541704823122E-2</v>
      </c>
      <c r="T17" s="65" t="str">
        <f t="shared" si="12"/>
        <v>n/a</v>
      </c>
      <c r="U17" s="65" t="str">
        <f t="shared" si="12"/>
        <v>n/a</v>
      </c>
      <c r="V17" s="65">
        <f t="shared" si="13"/>
        <v>8.9572345682246146E-2</v>
      </c>
      <c r="W17" s="65"/>
      <c r="X17" s="65">
        <f t="shared" si="2"/>
        <v>-0.11529706558125474</v>
      </c>
      <c r="Y17" s="65">
        <f t="shared" si="3"/>
        <v>-4.4099709731235559E-2</v>
      </c>
      <c r="Z17" s="65">
        <f t="shared" si="4"/>
        <v>-0.2171802647628972</v>
      </c>
      <c r="AA17" s="65">
        <f t="shared" si="5"/>
        <v>-9.1961858922710693E-2</v>
      </c>
      <c r="AB17" s="65">
        <f t="shared" si="6"/>
        <v>-9.1971097594740758E-2</v>
      </c>
      <c r="AC17" s="65">
        <f t="shared" si="7"/>
        <v>7.1956617412283208E-4</v>
      </c>
      <c r="AD17" s="65">
        <f t="shared" si="8"/>
        <v>-0.13779005271687661</v>
      </c>
      <c r="AE17" s="97"/>
      <c r="AF17" s="65" t="s">
        <v>111</v>
      </c>
      <c r="AG17" s="65" t="s">
        <v>111</v>
      </c>
      <c r="AH17" s="65" t="s">
        <v>111</v>
      </c>
      <c r="AI17" s="65" t="s">
        <v>111</v>
      </c>
      <c r="AJ17" s="65" t="s">
        <v>111</v>
      </c>
      <c r="AK17" s="65" t="s">
        <v>111</v>
      </c>
      <c r="AL17" s="65"/>
      <c r="AM17" s="65" t="s">
        <v>111</v>
      </c>
      <c r="AN17" s="65" t="s">
        <v>111</v>
      </c>
      <c r="AO17" s="65" t="s">
        <v>111</v>
      </c>
      <c r="AP17" s="65" t="s">
        <v>111</v>
      </c>
      <c r="AQ17" s="65" t="s">
        <v>111</v>
      </c>
      <c r="AR17" s="65" t="s">
        <v>111</v>
      </c>
      <c r="AS17" s="65" t="s">
        <v>111</v>
      </c>
    </row>
    <row r="18" spans="1:45" s="36" customFormat="1" x14ac:dyDescent="0.2">
      <c r="A18" s="40">
        <v>2017</v>
      </c>
      <c r="B18" s="98">
        <v>1643.7611067729081</v>
      </c>
      <c r="C18" s="98">
        <v>13387.866515537851</v>
      </c>
      <c r="D18" s="98">
        <v>193515.5628844621</v>
      </c>
      <c r="E18" s="98">
        <v>98.17165498007968</v>
      </c>
      <c r="F18" s="98">
        <v>89.516389641434259</v>
      </c>
      <c r="G18" s="98">
        <v>208734.87855139447</v>
      </c>
      <c r="H18" s="68"/>
      <c r="I18" s="98">
        <v>588.41744860557753</v>
      </c>
      <c r="J18" s="98">
        <v>812.26114820717066</v>
      </c>
      <c r="K18" s="98">
        <v>160.74298525896421</v>
      </c>
      <c r="L18" s="98">
        <v>736.53850318725063</v>
      </c>
      <c r="M18" s="98">
        <f t="shared" si="0"/>
        <v>2297.9600852589629</v>
      </c>
      <c r="N18" s="98">
        <v>906.93315139442177</v>
      </c>
      <c r="O18" s="98">
        <v>1391.026933864541</v>
      </c>
      <c r="P18" s="83"/>
      <c r="Q18" s="65">
        <f t="shared" si="9"/>
        <v>-0.10546499317226055</v>
      </c>
      <c r="R18" s="65">
        <f t="shared" si="10"/>
        <v>-9.3788356486207425E-3</v>
      </c>
      <c r="S18" s="65">
        <f t="shared" si="11"/>
        <v>-3.1730944180795584E-3</v>
      </c>
      <c r="T18" s="65" t="str">
        <f t="shared" si="12"/>
        <v>n/a</v>
      </c>
      <c r="U18" s="65" t="str">
        <f t="shared" si="12"/>
        <v>n/a</v>
      </c>
      <c r="V18" s="65">
        <f t="shared" si="13"/>
        <v>-3.5747848117312353E-3</v>
      </c>
      <c r="W18" s="65"/>
      <c r="X18" s="65">
        <f t="shared" si="2"/>
        <v>-0.11432721181126715</v>
      </c>
      <c r="Y18" s="65">
        <f t="shared" si="3"/>
        <v>-0.13526833692096629</v>
      </c>
      <c r="Z18" s="65">
        <f t="shared" si="4"/>
        <v>-0.12948349938614212</v>
      </c>
      <c r="AA18" s="65">
        <f t="shared" si="5"/>
        <v>-0.26102726373030594</v>
      </c>
      <c r="AB18" s="65">
        <f t="shared" si="6"/>
        <v>-0.17489549704768281</v>
      </c>
      <c r="AC18" s="65">
        <f t="shared" si="7"/>
        <v>-0.10676899869622136</v>
      </c>
      <c r="AD18" s="65">
        <f t="shared" si="8"/>
        <v>-0.21398180219713869</v>
      </c>
      <c r="AE18" s="97"/>
      <c r="AF18" s="65" t="s">
        <v>111</v>
      </c>
      <c r="AG18" s="65" t="s">
        <v>111</v>
      </c>
      <c r="AH18" s="65" t="s">
        <v>111</v>
      </c>
      <c r="AI18" s="65" t="s">
        <v>111</v>
      </c>
      <c r="AJ18" s="65" t="s">
        <v>111</v>
      </c>
      <c r="AK18" s="65" t="s">
        <v>111</v>
      </c>
      <c r="AL18" s="65"/>
      <c r="AM18" s="65" t="s">
        <v>111</v>
      </c>
      <c r="AN18" s="65" t="s">
        <v>111</v>
      </c>
      <c r="AO18" s="65" t="s">
        <v>111</v>
      </c>
      <c r="AP18" s="65" t="s">
        <v>111</v>
      </c>
      <c r="AQ18" s="65" t="s">
        <v>111</v>
      </c>
      <c r="AR18" s="65" t="s">
        <v>111</v>
      </c>
      <c r="AS18" s="65" t="s">
        <v>111</v>
      </c>
    </row>
    <row r="19" spans="1:45" s="36" customFormat="1" x14ac:dyDescent="0.2">
      <c r="A19" s="40">
        <v>2018</v>
      </c>
      <c r="B19" s="98">
        <v>1480.559509561753</v>
      </c>
      <c r="C19" s="98">
        <v>12839.138572908361</v>
      </c>
      <c r="D19" s="98">
        <v>203814.55768804785</v>
      </c>
      <c r="E19" s="98">
        <v>430.75183266932294</v>
      </c>
      <c r="F19" s="98">
        <v>393.84037968127512</v>
      </c>
      <c r="G19" s="98">
        <v>218958.84798286858</v>
      </c>
      <c r="H19" s="68"/>
      <c r="I19" s="98">
        <v>261.31896573705194</v>
      </c>
      <c r="J19" s="98">
        <v>618.50875458167332</v>
      </c>
      <c r="K19" s="98">
        <v>137.55965617529887</v>
      </c>
      <c r="L19" s="98">
        <v>589.48054541832676</v>
      </c>
      <c r="M19" s="98">
        <f t="shared" si="0"/>
        <v>1606.867921912351</v>
      </c>
      <c r="N19" s="98">
        <v>787.69072031872554</v>
      </c>
      <c r="O19" s="98">
        <v>819.17720159362489</v>
      </c>
      <c r="P19" s="83"/>
      <c r="Q19" s="65">
        <f t="shared" si="9"/>
        <v>-9.9285471920891544E-2</v>
      </c>
      <c r="R19" s="65">
        <f t="shared" si="10"/>
        <v>-4.0986959497440467E-2</v>
      </c>
      <c r="S19" s="65">
        <f t="shared" si="11"/>
        <v>5.3220498910130143E-2</v>
      </c>
      <c r="T19" s="65">
        <f t="shared" si="12"/>
        <v>3.3877413776586343</v>
      </c>
      <c r="U19" s="65">
        <f t="shared" si="12"/>
        <v>3.3996454868079162</v>
      </c>
      <c r="V19" s="65">
        <f t="shared" si="13"/>
        <v>4.898064713682615E-2</v>
      </c>
      <c r="W19" s="65"/>
      <c r="X19" s="65">
        <f t="shared" si="2"/>
        <v>-0.55589528088209905</v>
      </c>
      <c r="Y19" s="65">
        <f t="shared" si="3"/>
        <v>-0.23853460682337102</v>
      </c>
      <c r="Z19" s="65">
        <f t="shared" si="4"/>
        <v>-0.14422607024695944</v>
      </c>
      <c r="AA19" s="65">
        <f t="shared" si="5"/>
        <v>-0.19966092353971243</v>
      </c>
      <c r="AB19" s="65">
        <f t="shared" si="6"/>
        <v>-0.30074158719285626</v>
      </c>
      <c r="AC19" s="65">
        <f t="shared" si="7"/>
        <v>-0.13147874338076559</v>
      </c>
      <c r="AD19" s="65">
        <f t="shared" si="8"/>
        <v>-0.41109896462048168</v>
      </c>
      <c r="AE19" s="97"/>
      <c r="AF19" s="65" t="s">
        <v>111</v>
      </c>
      <c r="AG19" s="65" t="s">
        <v>111</v>
      </c>
      <c r="AH19" s="65" t="s">
        <v>111</v>
      </c>
      <c r="AI19" s="65" t="s">
        <v>111</v>
      </c>
      <c r="AJ19" s="65" t="s">
        <v>111</v>
      </c>
      <c r="AK19" s="65" t="s">
        <v>111</v>
      </c>
      <c r="AL19" s="65"/>
      <c r="AM19" s="65" t="s">
        <v>111</v>
      </c>
      <c r="AN19" s="65" t="s">
        <v>111</v>
      </c>
      <c r="AO19" s="65" t="s">
        <v>111</v>
      </c>
      <c r="AP19" s="65" t="s">
        <v>111</v>
      </c>
      <c r="AQ19" s="65" t="s">
        <v>111</v>
      </c>
      <c r="AR19" s="65" t="s">
        <v>111</v>
      </c>
      <c r="AS19" s="65" t="s">
        <v>111</v>
      </c>
    </row>
    <row r="20" spans="1:45" s="36" customFormat="1" x14ac:dyDescent="0.2">
      <c r="A20" s="40">
        <v>2019</v>
      </c>
      <c r="B20" s="98">
        <v>1696.1116182539683</v>
      </c>
      <c r="C20" s="98">
        <v>17221.012981349191</v>
      </c>
      <c r="D20" s="98">
        <v>228729.26337142853</v>
      </c>
      <c r="E20" s="98">
        <v>724.70481785714276</v>
      </c>
      <c r="F20" s="98">
        <v>593.06857738095221</v>
      </c>
      <c r="G20" s="98">
        <v>248964.16136626978</v>
      </c>
      <c r="H20" s="68"/>
      <c r="I20" s="98">
        <v>285.86557182539678</v>
      </c>
      <c r="J20" s="98">
        <v>595.96532936507936</v>
      </c>
      <c r="K20" s="98">
        <v>60.410814682539694</v>
      </c>
      <c r="L20" s="98">
        <v>488.61820833333314</v>
      </c>
      <c r="M20" s="98">
        <f t="shared" si="0"/>
        <v>1430.859924206349</v>
      </c>
      <c r="N20" s="98">
        <v>838.1472289682539</v>
      </c>
      <c r="O20" s="98">
        <v>592.71269523809576</v>
      </c>
      <c r="P20" s="83"/>
      <c r="Q20" s="65">
        <f t="shared" si="9"/>
        <v>0.14558827747222325</v>
      </c>
      <c r="R20" s="65">
        <f t="shared" si="10"/>
        <v>0.34129037423795272</v>
      </c>
      <c r="S20" s="65">
        <f t="shared" si="11"/>
        <v>0.12224203200202388</v>
      </c>
      <c r="T20" s="65">
        <f t="shared" si="12"/>
        <v>0.68241842029138833</v>
      </c>
      <c r="U20" s="65">
        <f t="shared" si="12"/>
        <v>0.50586026212169344</v>
      </c>
      <c r="V20" s="65">
        <f t="shared" si="13"/>
        <v>0.13703631371749281</v>
      </c>
      <c r="W20" s="65"/>
      <c r="X20" s="65">
        <f t="shared" si="2"/>
        <v>9.3933503904360505E-2</v>
      </c>
      <c r="Y20" s="65">
        <f t="shared" si="3"/>
        <v>-3.6448029311793917E-2</v>
      </c>
      <c r="Z20" s="65">
        <f t="shared" si="4"/>
        <v>-0.56083915617268421</v>
      </c>
      <c r="AA20" s="65">
        <f t="shared" si="5"/>
        <v>-0.17110375884146667</v>
      </c>
      <c r="AB20" s="65">
        <f t="shared" si="6"/>
        <v>-0.10953482567287354</v>
      </c>
      <c r="AC20" s="65">
        <f t="shared" si="7"/>
        <v>6.405624358391826E-2</v>
      </c>
      <c r="AD20" s="65">
        <f t="shared" si="8"/>
        <v>-0.27645362433789145</v>
      </c>
      <c r="AE20" s="97"/>
      <c r="AF20" s="65" t="s">
        <v>111</v>
      </c>
      <c r="AG20" s="65" t="s">
        <v>111</v>
      </c>
      <c r="AH20" s="65" t="s">
        <v>111</v>
      </c>
      <c r="AI20" s="65" t="s">
        <v>111</v>
      </c>
      <c r="AJ20" s="65" t="s">
        <v>111</v>
      </c>
      <c r="AK20" s="65" t="s">
        <v>111</v>
      </c>
      <c r="AL20" s="65"/>
      <c r="AM20" s="65" t="s">
        <v>111</v>
      </c>
      <c r="AN20" s="65" t="s">
        <v>111</v>
      </c>
      <c r="AO20" s="65" t="s">
        <v>111</v>
      </c>
      <c r="AP20" s="65" t="s">
        <v>111</v>
      </c>
      <c r="AQ20" s="65" t="s">
        <v>111</v>
      </c>
      <c r="AR20" s="65" t="s">
        <v>111</v>
      </c>
      <c r="AS20" s="65" t="s">
        <v>111</v>
      </c>
    </row>
    <row r="21" spans="1:45" s="36" customFormat="1" x14ac:dyDescent="0.2">
      <c r="A21" s="40">
        <v>2020</v>
      </c>
      <c r="B21" s="98">
        <v>1837.0329015810273</v>
      </c>
      <c r="C21" s="98">
        <v>25729.01288774702</v>
      </c>
      <c r="D21" s="98">
        <v>262262.24488695641</v>
      </c>
      <c r="E21" s="98">
        <v>788.87816996047457</v>
      </c>
      <c r="F21" s="98">
        <v>505.78309486165961</v>
      </c>
      <c r="G21" s="98">
        <v>291122.95194110688</v>
      </c>
      <c r="H21" s="68"/>
      <c r="I21" s="98">
        <v>270.652929249012</v>
      </c>
      <c r="J21" s="98">
        <v>840.26991225296445</v>
      </c>
      <c r="K21" s="98">
        <v>86.82211778656125</v>
      </c>
      <c r="L21" s="98">
        <v>684.00330909090917</v>
      </c>
      <c r="M21" s="98">
        <f t="shared" si="0"/>
        <v>1881.7482683794469</v>
      </c>
      <c r="N21" s="98">
        <v>1108.3844770750984</v>
      </c>
      <c r="O21" s="98">
        <v>773.36379130434739</v>
      </c>
      <c r="P21" s="83"/>
      <c r="Q21" s="65">
        <f t="shared" si="9"/>
        <v>8.3084911282034435E-2</v>
      </c>
      <c r="R21" s="65">
        <f t="shared" si="10"/>
        <v>0.49404758684127437</v>
      </c>
      <c r="S21" s="65">
        <f t="shared" si="11"/>
        <v>0.14660555899694572</v>
      </c>
      <c r="T21" s="65">
        <f t="shared" si="12"/>
        <v>8.8551021770607141E-2</v>
      </c>
      <c r="U21" s="65">
        <f t="shared" si="12"/>
        <v>-0.14717603637804189</v>
      </c>
      <c r="V21" s="65">
        <f t="shared" si="13"/>
        <v>0.16933678463389024</v>
      </c>
      <c r="W21" s="65"/>
      <c r="X21" s="65">
        <f t="shared" si="2"/>
        <v>-5.3216071033823087E-2</v>
      </c>
      <c r="Y21" s="65">
        <f t="shared" si="3"/>
        <v>0.40993086485107888</v>
      </c>
      <c r="Z21" s="65">
        <f t="shared" si="4"/>
        <v>0.43719494999055386</v>
      </c>
      <c r="AA21" s="65">
        <f t="shared" si="5"/>
        <v>0.39987273790723155</v>
      </c>
      <c r="AB21" s="65">
        <f t="shared" si="6"/>
        <v>0.31511704014157149</v>
      </c>
      <c r="AC21" s="65">
        <f t="shared" si="7"/>
        <v>0.32242216971772653</v>
      </c>
      <c r="AD21" s="65">
        <f t="shared" si="8"/>
        <v>0.30478695246047183</v>
      </c>
      <c r="AE21" s="97"/>
      <c r="AF21" s="65" t="s">
        <v>111</v>
      </c>
      <c r="AG21" s="65" t="s">
        <v>111</v>
      </c>
      <c r="AH21" s="65" t="s">
        <v>111</v>
      </c>
      <c r="AI21" s="65" t="s">
        <v>111</v>
      </c>
      <c r="AJ21" s="65" t="s">
        <v>111</v>
      </c>
      <c r="AK21" s="65" t="s">
        <v>111</v>
      </c>
      <c r="AL21" s="65"/>
      <c r="AM21" s="65" t="s">
        <v>111</v>
      </c>
      <c r="AN21" s="65" t="s">
        <v>111</v>
      </c>
      <c r="AO21" s="65" t="s">
        <v>111</v>
      </c>
      <c r="AP21" s="65" t="s">
        <v>111</v>
      </c>
      <c r="AQ21" s="65" t="s">
        <v>111</v>
      </c>
      <c r="AR21" s="65" t="s">
        <v>111</v>
      </c>
      <c r="AS21" s="65" t="s">
        <v>111</v>
      </c>
    </row>
    <row r="22" spans="1:45" s="36" customFormat="1" x14ac:dyDescent="0.2">
      <c r="A22" s="40">
        <v>2021</v>
      </c>
      <c r="B22" s="98">
        <v>1274.1279329365084</v>
      </c>
      <c r="C22" s="98">
        <v>23988.470708333331</v>
      </c>
      <c r="D22" s="98">
        <v>252844.77736071445</v>
      </c>
      <c r="E22" s="98">
        <v>850.23663214285705</v>
      </c>
      <c r="F22" s="98">
        <v>355.66429960317481</v>
      </c>
      <c r="G22" s="98">
        <v>279313.27693373023</v>
      </c>
      <c r="H22" s="68"/>
      <c r="I22" s="98">
        <v>230.79107817460314</v>
      </c>
      <c r="J22" s="98">
        <v>697.26144960317481</v>
      </c>
      <c r="K22" s="98">
        <v>51.214201984126973</v>
      </c>
      <c r="L22" s="98">
        <v>400.3622531746031</v>
      </c>
      <c r="M22" s="98">
        <v>1379.6289829365078</v>
      </c>
      <c r="N22" s="98">
        <v>816.54891230158728</v>
      </c>
      <c r="O22" s="98">
        <v>563.08007063492084</v>
      </c>
      <c r="P22" s="83"/>
      <c r="Q22" s="65">
        <f t="shared" ref="Q22:Q23" si="14">IFERROR(B22/B21-1, "n/a")</f>
        <v>-0.30642073321607866</v>
      </c>
      <c r="R22" s="65">
        <f t="shared" ref="R22:R23" si="15">IFERROR(C22/C21-1, "n/a")</f>
        <v>-6.7649007251366022E-2</v>
      </c>
      <c r="S22" s="65">
        <f t="shared" ref="S22:S23" si="16">IFERROR(D22/D21-1, "n/a")</f>
        <v>-3.5908590389368444E-2</v>
      </c>
      <c r="T22" s="65">
        <f t="shared" ref="T22:T23" si="17">IFERROR(E22/E21-1, "n/a")</f>
        <v>7.777938916151883E-2</v>
      </c>
      <c r="U22" s="65">
        <f t="shared" ref="U22:U23" si="18">IFERROR(F22/F21-1, "n/a")</f>
        <v>-0.29680469114837627</v>
      </c>
      <c r="V22" s="65">
        <f t="shared" ref="V22:V23" si="19">IFERROR(G22/G21-1, "n/a")</f>
        <v>-4.0565935899707806E-2</v>
      </c>
      <c r="W22" s="65"/>
      <c r="X22" s="65">
        <f t="shared" ref="X22:X23" si="20">IFERROR(I22/I21-1, "n/a")</f>
        <v>-0.14728032386353485</v>
      </c>
      <c r="Y22" s="65">
        <f t="shared" ref="Y22:Y23" si="21">IFERROR(J22/J21-1, "n/a")</f>
        <v>-0.17019348255175504</v>
      </c>
      <c r="Z22" s="65">
        <f t="shared" ref="Z22:Z23" si="22">IFERROR(K22/K21-1, "n/a")</f>
        <v>-0.41012493947649187</v>
      </c>
      <c r="AA22" s="65">
        <f t="shared" ref="AA22:AA23" si="23">IFERROR(L22/L21-1, "n/a")</f>
        <v>-0.41467790015999473</v>
      </c>
      <c r="AB22" s="65">
        <f t="shared" ref="AB22:AB23" si="24">IFERROR(M22/M21-1, "n/a")</f>
        <v>-0.26683658695504575</v>
      </c>
      <c r="AC22" s="65">
        <f t="shared" ref="AC22:AC23" si="25">IFERROR(N22/N21-1, "n/a")</f>
        <v>-0.2632981341850188</v>
      </c>
      <c r="AD22" s="65">
        <f t="shared" ref="AD22:AD23" si="26">IFERROR(O22/O21-1, "n/a")</f>
        <v>-0.27190789513789393</v>
      </c>
      <c r="AE22" s="97"/>
      <c r="AF22" s="65" t="s">
        <v>111</v>
      </c>
      <c r="AG22" s="65" t="s">
        <v>111</v>
      </c>
      <c r="AH22" s="65" t="s">
        <v>111</v>
      </c>
      <c r="AI22" s="65" t="s">
        <v>111</v>
      </c>
      <c r="AJ22" s="65" t="s">
        <v>111</v>
      </c>
      <c r="AK22" s="65" t="s">
        <v>111</v>
      </c>
      <c r="AL22" s="65"/>
      <c r="AM22" s="65" t="s">
        <v>111</v>
      </c>
      <c r="AN22" s="65" t="s">
        <v>111</v>
      </c>
      <c r="AO22" s="65" t="s">
        <v>111</v>
      </c>
      <c r="AP22" s="65" t="s">
        <v>111</v>
      </c>
      <c r="AQ22" s="65" t="s">
        <v>111</v>
      </c>
      <c r="AR22" s="65" t="s">
        <v>111</v>
      </c>
      <c r="AS22" s="65" t="s">
        <v>111</v>
      </c>
    </row>
    <row r="23" spans="1:45" s="36" customFormat="1" x14ac:dyDescent="0.2">
      <c r="A23" s="40">
        <v>2022</v>
      </c>
      <c r="B23" s="98">
        <v>1267.6527565737058</v>
      </c>
      <c r="C23" s="98">
        <v>15084.871626693233</v>
      </c>
      <c r="D23" s="98">
        <v>223205.54913585662</v>
      </c>
      <c r="E23" s="98">
        <v>414.40056812748992</v>
      </c>
      <c r="F23" s="98">
        <v>637.05494661354601</v>
      </c>
      <c r="G23" s="98">
        <v>240609.52903386444</v>
      </c>
      <c r="H23" s="68"/>
      <c r="I23" s="98">
        <v>158.17449442231074</v>
      </c>
      <c r="J23" s="98">
        <v>744.77117888446151</v>
      </c>
      <c r="K23" s="98">
        <v>116.90701195219124</v>
      </c>
      <c r="L23" s="98">
        <v>376.85757768924316</v>
      </c>
      <c r="M23" s="98">
        <v>1396.7102629482076</v>
      </c>
      <c r="N23" s="98">
        <v>982.52238087649437</v>
      </c>
      <c r="O23" s="98">
        <v>414.18788207171337</v>
      </c>
      <c r="P23" s="83"/>
      <c r="Q23" s="65">
        <f t="shared" si="14"/>
        <v>-5.0820456842816109E-3</v>
      </c>
      <c r="R23" s="65">
        <f t="shared" si="15"/>
        <v>-0.37116159633081924</v>
      </c>
      <c r="S23" s="65">
        <f t="shared" si="16"/>
        <v>-0.11722301933321644</v>
      </c>
      <c r="T23" s="65">
        <f t="shared" si="17"/>
        <v>-0.51260560594399074</v>
      </c>
      <c r="U23" s="65">
        <f t="shared" si="18"/>
        <v>0.79116922143810076</v>
      </c>
      <c r="V23" s="65">
        <f t="shared" si="19"/>
        <v>-0.13856751932722711</v>
      </c>
      <c r="W23" s="65"/>
      <c r="X23" s="65">
        <f t="shared" si="20"/>
        <v>-0.31464207510376507</v>
      </c>
      <c r="Y23" s="65">
        <f t="shared" si="21"/>
        <v>6.813761080341596E-2</v>
      </c>
      <c r="Z23" s="65">
        <f t="shared" si="22"/>
        <v>1.2827068942404827</v>
      </c>
      <c r="AA23" s="65">
        <f t="shared" si="23"/>
        <v>-5.8708520343722981E-2</v>
      </c>
      <c r="AB23" s="65">
        <f t="shared" si="24"/>
        <v>1.2381067825454561E-2</v>
      </c>
      <c r="AC23" s="65">
        <f t="shared" si="25"/>
        <v>0.20326212682971012</v>
      </c>
      <c r="AD23" s="65">
        <f t="shared" si="26"/>
        <v>-0.26442453982666947</v>
      </c>
      <c r="AE23" s="97"/>
      <c r="AF23" s="65" t="s">
        <v>111</v>
      </c>
      <c r="AG23" s="65" t="s">
        <v>111</v>
      </c>
      <c r="AH23" s="65" t="s">
        <v>111</v>
      </c>
      <c r="AI23" s="65" t="s">
        <v>111</v>
      </c>
      <c r="AJ23" s="65" t="s">
        <v>111</v>
      </c>
      <c r="AK23" s="65" t="s">
        <v>111</v>
      </c>
      <c r="AL23" s="65"/>
      <c r="AM23" s="65" t="s">
        <v>111</v>
      </c>
      <c r="AN23" s="65" t="s">
        <v>111</v>
      </c>
      <c r="AO23" s="65" t="s">
        <v>111</v>
      </c>
      <c r="AP23" s="65" t="s">
        <v>111</v>
      </c>
      <c r="AQ23" s="65" t="s">
        <v>111</v>
      </c>
      <c r="AR23" s="65" t="s">
        <v>111</v>
      </c>
      <c r="AS23" s="65" t="s">
        <v>111</v>
      </c>
    </row>
    <row r="24" spans="1:45" s="36" customFormat="1" x14ac:dyDescent="0.2">
      <c r="A24" s="40"/>
      <c r="B24" s="98"/>
      <c r="C24" s="98"/>
      <c r="D24" s="98"/>
      <c r="E24" s="98"/>
      <c r="F24" s="98"/>
      <c r="G24" s="98"/>
      <c r="H24" s="68"/>
      <c r="I24" s="98"/>
      <c r="J24" s="98"/>
      <c r="K24" s="98"/>
      <c r="L24" s="98"/>
      <c r="M24" s="98"/>
      <c r="N24" s="98"/>
      <c r="O24" s="98"/>
      <c r="P24" s="83"/>
      <c r="Q24" s="65"/>
      <c r="R24" s="65"/>
      <c r="S24" s="65"/>
      <c r="T24" s="65"/>
      <c r="U24" s="65"/>
      <c r="V24" s="65"/>
      <c r="W24" s="65"/>
      <c r="X24" s="65"/>
      <c r="Y24" s="65"/>
      <c r="Z24" s="65"/>
      <c r="AA24" s="65"/>
      <c r="AB24" s="65"/>
      <c r="AC24" s="65"/>
      <c r="AD24" s="65"/>
      <c r="AE24" s="97"/>
      <c r="AF24" s="65"/>
      <c r="AG24" s="65"/>
      <c r="AH24" s="65"/>
      <c r="AI24" s="65"/>
      <c r="AJ24" s="65"/>
      <c r="AK24" s="65"/>
      <c r="AL24" s="65"/>
      <c r="AM24" s="65"/>
      <c r="AN24" s="65"/>
      <c r="AO24" s="65"/>
      <c r="AP24" s="65"/>
      <c r="AQ24" s="65"/>
      <c r="AR24" s="65"/>
      <c r="AS24" s="65"/>
    </row>
    <row r="25" spans="1:45" s="36" customFormat="1" x14ac:dyDescent="0.2">
      <c r="A25" s="103" t="s">
        <v>136</v>
      </c>
      <c r="B25" s="111">
        <v>1274.1279329365084</v>
      </c>
      <c r="C25" s="111">
        <v>23988.470708333331</v>
      </c>
      <c r="D25" s="111">
        <v>252844.77736071445</v>
      </c>
      <c r="E25" s="111">
        <v>850.23663214285705</v>
      </c>
      <c r="F25" s="111">
        <v>355.66429960317481</v>
      </c>
      <c r="G25" s="111">
        <v>279313.27693373023</v>
      </c>
      <c r="H25" s="111"/>
      <c r="I25" s="111">
        <v>230.79107817460314</v>
      </c>
      <c r="J25" s="111">
        <v>697.26144960317481</v>
      </c>
      <c r="K25" s="111">
        <v>51.214201984126973</v>
      </c>
      <c r="L25" s="111">
        <v>400.3622531746031</v>
      </c>
      <c r="M25" s="111">
        <v>1379.6289829365078</v>
      </c>
      <c r="N25" s="111">
        <v>816.54891230158728</v>
      </c>
      <c r="O25" s="111">
        <v>563.08007063492084</v>
      </c>
      <c r="P25" s="112"/>
      <c r="Q25" s="109"/>
      <c r="R25" s="109"/>
      <c r="S25" s="109"/>
      <c r="T25" s="109"/>
      <c r="U25" s="109"/>
      <c r="V25" s="109"/>
      <c r="W25" s="113"/>
      <c r="X25" s="109"/>
      <c r="Y25" s="109"/>
      <c r="Z25" s="109"/>
      <c r="AA25" s="109"/>
      <c r="AB25" s="109"/>
      <c r="AC25" s="109"/>
      <c r="AD25" s="109"/>
      <c r="AE25" s="113"/>
      <c r="AF25" s="109"/>
      <c r="AG25" s="109"/>
      <c r="AH25" s="109"/>
      <c r="AI25" s="109"/>
      <c r="AJ25" s="109"/>
      <c r="AK25" s="109"/>
      <c r="AL25" s="109"/>
      <c r="AM25" s="109"/>
      <c r="AN25" s="109"/>
      <c r="AO25" s="109"/>
      <c r="AP25" s="109"/>
      <c r="AQ25" s="109"/>
      <c r="AR25" s="109"/>
      <c r="AS25" s="109"/>
    </row>
    <row r="26" spans="1:45" s="36" customFormat="1" x14ac:dyDescent="0.2">
      <c r="A26" s="103" t="s">
        <v>143</v>
      </c>
      <c r="B26" s="111">
        <v>1267.6527565737058</v>
      </c>
      <c r="C26" s="111">
        <v>15084.871626693233</v>
      </c>
      <c r="D26" s="111">
        <v>223205.54913585662</v>
      </c>
      <c r="E26" s="111">
        <v>414.40056812748992</v>
      </c>
      <c r="F26" s="111">
        <v>637.05494661354601</v>
      </c>
      <c r="G26" s="111">
        <v>240609.52903386444</v>
      </c>
      <c r="H26" s="111"/>
      <c r="I26" s="111">
        <v>158.17449442231074</v>
      </c>
      <c r="J26" s="111">
        <v>744.77117888446151</v>
      </c>
      <c r="K26" s="111">
        <v>116.90701195219124</v>
      </c>
      <c r="L26" s="111">
        <v>376.85757768924316</v>
      </c>
      <c r="M26" s="111">
        <v>1396.7102629482076</v>
      </c>
      <c r="N26" s="111">
        <v>982.52238087649437</v>
      </c>
      <c r="O26" s="111">
        <v>414.18788207171337</v>
      </c>
      <c r="P26" s="112"/>
      <c r="Q26" s="109">
        <f t="shared" ref="Q26:V26" si="27">B26/B25-1</f>
        <v>-5.0820456842816109E-3</v>
      </c>
      <c r="R26" s="109">
        <f t="shared" si="27"/>
        <v>-0.37116159633081924</v>
      </c>
      <c r="S26" s="109">
        <f t="shared" si="27"/>
        <v>-0.11722301933321644</v>
      </c>
      <c r="T26" s="109">
        <f t="shared" si="27"/>
        <v>-0.51260560594399074</v>
      </c>
      <c r="U26" s="109">
        <f t="shared" si="27"/>
        <v>0.79116922143810076</v>
      </c>
      <c r="V26" s="109">
        <f t="shared" si="27"/>
        <v>-0.13856751932722711</v>
      </c>
      <c r="W26" s="109"/>
      <c r="X26" s="109">
        <f t="shared" ref="X26:AD26" si="28">I26/I25-1</f>
        <v>-0.31464207510376507</v>
      </c>
      <c r="Y26" s="109">
        <f t="shared" si="28"/>
        <v>6.813761080341596E-2</v>
      </c>
      <c r="Z26" s="109">
        <f t="shared" si="28"/>
        <v>1.2827068942404827</v>
      </c>
      <c r="AA26" s="109">
        <f t="shared" si="28"/>
        <v>-5.8708520343722981E-2</v>
      </c>
      <c r="AB26" s="109">
        <f t="shared" si="28"/>
        <v>1.2381067825454561E-2</v>
      </c>
      <c r="AC26" s="109">
        <f t="shared" si="28"/>
        <v>0.20326212682971012</v>
      </c>
      <c r="AD26" s="109">
        <f t="shared" si="28"/>
        <v>-0.26442453982666947</v>
      </c>
      <c r="AE26" s="113"/>
      <c r="AF26" s="109" t="s">
        <v>111</v>
      </c>
      <c r="AG26" s="109" t="s">
        <v>111</v>
      </c>
      <c r="AH26" s="109" t="s">
        <v>111</v>
      </c>
      <c r="AI26" s="109" t="s">
        <v>111</v>
      </c>
      <c r="AJ26" s="109" t="s">
        <v>111</v>
      </c>
      <c r="AK26" s="109" t="s">
        <v>111</v>
      </c>
      <c r="AL26" s="109"/>
      <c r="AM26" s="109" t="s">
        <v>111</v>
      </c>
      <c r="AN26" s="109" t="s">
        <v>111</v>
      </c>
      <c r="AO26" s="109" t="s">
        <v>111</v>
      </c>
      <c r="AP26" s="109" t="s">
        <v>111</v>
      </c>
      <c r="AQ26" s="109" t="s">
        <v>111</v>
      </c>
      <c r="AR26" s="109" t="s">
        <v>111</v>
      </c>
      <c r="AS26" s="109" t="s">
        <v>111</v>
      </c>
    </row>
    <row r="27" spans="1:45" s="36" customFormat="1" x14ac:dyDescent="0.2">
      <c r="A27" s="32"/>
      <c r="B27" s="98"/>
      <c r="C27" s="98"/>
      <c r="D27" s="98"/>
      <c r="E27" s="98"/>
      <c r="F27" s="98"/>
      <c r="G27" s="98"/>
      <c r="H27" s="68"/>
      <c r="I27" s="98"/>
      <c r="J27" s="98"/>
      <c r="K27" s="98"/>
      <c r="L27" s="98"/>
      <c r="M27" s="98"/>
      <c r="N27" s="98"/>
      <c r="O27" s="98"/>
      <c r="P27" s="83"/>
      <c r="Q27" s="97"/>
      <c r="R27" s="97"/>
      <c r="S27" s="97"/>
      <c r="T27" s="97"/>
      <c r="U27" s="97"/>
      <c r="V27" s="97"/>
      <c r="W27" s="97"/>
      <c r="X27" s="97"/>
      <c r="Y27" s="97"/>
      <c r="Z27" s="97"/>
      <c r="AA27" s="97"/>
      <c r="AB27" s="97"/>
      <c r="AC27" s="97"/>
      <c r="AD27" s="97"/>
      <c r="AE27" s="97"/>
      <c r="AF27" s="65"/>
      <c r="AG27" s="65"/>
      <c r="AH27" s="65"/>
      <c r="AI27" s="65"/>
      <c r="AJ27" s="65"/>
      <c r="AK27" s="65"/>
      <c r="AL27" s="65"/>
      <c r="AM27" s="65"/>
      <c r="AN27" s="65"/>
      <c r="AO27" s="65"/>
      <c r="AP27" s="65"/>
      <c r="AQ27" s="65"/>
      <c r="AR27" s="65"/>
      <c r="AS27" s="65"/>
    </row>
    <row r="28" spans="1:45" s="36" customFormat="1" x14ac:dyDescent="0.2">
      <c r="A28" s="32" t="s">
        <v>106</v>
      </c>
      <c r="B28" s="98">
        <v>2222.4982467741929</v>
      </c>
      <c r="C28" s="98">
        <v>27498.40358870968</v>
      </c>
      <c r="D28" s="98">
        <v>288572.09799999988</v>
      </c>
      <c r="E28" s="98">
        <v>1236.753111290323</v>
      </c>
      <c r="F28" s="98">
        <v>779.88001935483874</v>
      </c>
      <c r="G28" s="98">
        <v>320309.63296612905</v>
      </c>
      <c r="H28" s="68"/>
      <c r="I28" s="98">
        <v>362.63855322580656</v>
      </c>
      <c r="J28" s="98">
        <v>897.07021935483863</v>
      </c>
      <c r="K28" s="98">
        <v>68.870262903225807</v>
      </c>
      <c r="L28" s="98">
        <v>956.47055967741903</v>
      </c>
      <c r="M28" s="98">
        <v>2285.0495951612902</v>
      </c>
      <c r="N28" s="98">
        <v>1298.998164516129</v>
      </c>
      <c r="O28" s="98">
        <v>986.05143064516119</v>
      </c>
      <c r="P28" s="83"/>
      <c r="Q28" s="65" t="s">
        <v>111</v>
      </c>
      <c r="R28" s="65" t="s">
        <v>111</v>
      </c>
      <c r="S28" s="65" t="s">
        <v>111</v>
      </c>
      <c r="T28" s="65" t="s">
        <v>111</v>
      </c>
      <c r="U28" s="65" t="s">
        <v>111</v>
      </c>
      <c r="V28" s="65" t="s">
        <v>111</v>
      </c>
      <c r="W28" s="65"/>
      <c r="X28" s="65" t="str">
        <f>IFERROR(I28/#REF!-1, "n/a")</f>
        <v>n/a</v>
      </c>
      <c r="Y28" s="65" t="str">
        <f>IFERROR(J28/#REF!-1, "n/a")</f>
        <v>n/a</v>
      </c>
      <c r="Z28" s="65" t="str">
        <f>IFERROR(K28/#REF!-1, "n/a")</f>
        <v>n/a</v>
      </c>
      <c r="AA28" s="65" t="str">
        <f>IFERROR(L28/#REF!-1, "n/a")</f>
        <v>n/a</v>
      </c>
      <c r="AB28" s="65" t="str">
        <f>IFERROR(M28/#REF!-1, "n/a")</f>
        <v>n/a</v>
      </c>
      <c r="AC28" s="65" t="str">
        <f>IFERROR(N28/#REF!-1, "n/a")</f>
        <v>n/a</v>
      </c>
      <c r="AD28" s="65" t="str">
        <f>IFERROR(O28/#REF!-1, "n/a")</f>
        <v>n/a</v>
      </c>
      <c r="AE28" s="97"/>
      <c r="AF28" s="65" t="str">
        <f>IFERROR(B28/#REF!-1, "n/a")</f>
        <v>n/a</v>
      </c>
      <c r="AG28" s="65" t="str">
        <f>IFERROR(C28/#REF!-1, "n/a")</f>
        <v>n/a</v>
      </c>
      <c r="AH28" s="65" t="str">
        <f>IFERROR(D28/#REF!-1, "n/a")</f>
        <v>n/a</v>
      </c>
      <c r="AI28" s="65" t="str">
        <f>IFERROR(E28/#REF!-1, "n/a")</f>
        <v>n/a</v>
      </c>
      <c r="AJ28" s="65" t="str">
        <f>IFERROR(F28/#REF!-1, "n/a")</f>
        <v>n/a</v>
      </c>
      <c r="AK28" s="65" t="str">
        <f>IFERROR(G28/#REF!-1, "n/a")</f>
        <v>n/a</v>
      </c>
      <c r="AL28" s="65"/>
      <c r="AM28" s="65" t="str">
        <f>IFERROR(I28/#REF!-1, "n/a")</f>
        <v>n/a</v>
      </c>
      <c r="AN28" s="65" t="str">
        <f>IFERROR(J28/#REF!-1, "n/a")</f>
        <v>n/a</v>
      </c>
      <c r="AO28" s="65" t="str">
        <f>IFERROR(K28/#REF!-1, "n/a")</f>
        <v>n/a</v>
      </c>
      <c r="AP28" s="65" t="str">
        <f>IFERROR(L28/#REF!-1, "n/a")</f>
        <v>n/a</v>
      </c>
      <c r="AQ28" s="65" t="str">
        <f>IFERROR(M28/#REF!-1, "n/a")</f>
        <v>n/a</v>
      </c>
      <c r="AR28" s="65" t="str">
        <f>IFERROR(N28/#REF!-1, "n/a")</f>
        <v>n/a</v>
      </c>
      <c r="AS28" s="65" t="str">
        <f>IFERROR(O28/#REF!-1, "n/a")</f>
        <v>n/a</v>
      </c>
    </row>
    <row r="29" spans="1:45" s="36" customFormat="1" x14ac:dyDescent="0.2">
      <c r="A29" s="32" t="s">
        <v>107</v>
      </c>
      <c r="B29" s="98">
        <v>2082.6206142857145</v>
      </c>
      <c r="C29" s="98">
        <v>26334.182263492079</v>
      </c>
      <c r="D29" s="98">
        <v>236297.14395238092</v>
      </c>
      <c r="E29" s="98">
        <v>504.30132222222221</v>
      </c>
      <c r="F29" s="98">
        <v>626.5814793650793</v>
      </c>
      <c r="G29" s="98">
        <v>265844.82963174599</v>
      </c>
      <c r="H29" s="68"/>
      <c r="I29" s="98">
        <v>348.28228730158725</v>
      </c>
      <c r="J29" s="98">
        <v>1049.7451142857144</v>
      </c>
      <c r="K29" s="98">
        <v>126.20186984126987</v>
      </c>
      <c r="L29" s="98">
        <v>793.21084920634974</v>
      </c>
      <c r="M29" s="98">
        <v>2317.4401206349212</v>
      </c>
      <c r="N29" s="98">
        <v>1399.2324285714287</v>
      </c>
      <c r="O29" s="98">
        <v>918.20769206349189</v>
      </c>
      <c r="P29" s="83"/>
      <c r="Q29" s="65" t="s">
        <v>111</v>
      </c>
      <c r="R29" s="65" t="s">
        <v>111</v>
      </c>
      <c r="S29" s="65" t="s">
        <v>111</v>
      </c>
      <c r="T29" s="65" t="s">
        <v>111</v>
      </c>
      <c r="U29" s="65" t="s">
        <v>111</v>
      </c>
      <c r="V29" s="65" t="s">
        <v>111</v>
      </c>
      <c r="W29" s="65"/>
      <c r="X29" s="65" t="str">
        <f>IFERROR(I29/#REF!-1, "n/a")</f>
        <v>n/a</v>
      </c>
      <c r="Y29" s="65" t="str">
        <f>IFERROR(J29/#REF!-1, "n/a")</f>
        <v>n/a</v>
      </c>
      <c r="Z29" s="65" t="str">
        <f>IFERROR(K29/#REF!-1, "n/a")</f>
        <v>n/a</v>
      </c>
      <c r="AA29" s="65" t="str">
        <f>IFERROR(L29/#REF!-1, "n/a")</f>
        <v>n/a</v>
      </c>
      <c r="AB29" s="65" t="str">
        <f>IFERROR(M29/#REF!-1, "n/a")</f>
        <v>n/a</v>
      </c>
      <c r="AC29" s="65" t="str">
        <f>IFERROR(N29/#REF!-1, "n/a")</f>
        <v>n/a</v>
      </c>
      <c r="AD29" s="65" t="str">
        <f>IFERROR(O29/#REF!-1, "n/a")</f>
        <v>n/a</v>
      </c>
      <c r="AE29" s="97"/>
      <c r="AF29" s="65">
        <f t="shared" ref="AF29:AF33" si="29">IFERROR(B29/B28-1, "n/a")</f>
        <v>-6.2937117134513554E-2</v>
      </c>
      <c r="AG29" s="65">
        <f t="shared" ref="AG29:AG33" si="30">IFERROR(C29/C28-1, "n/a")</f>
        <v>-4.233777868092703E-2</v>
      </c>
      <c r="AH29" s="65">
        <f t="shared" ref="AH29:AH33" si="31">IFERROR(D29/D28-1, "n/a")</f>
        <v>-0.18115041062500425</v>
      </c>
      <c r="AI29" s="65">
        <f t="shared" ref="AI29:AJ33" si="32">IFERROR(E29/E28-1, "n/a")</f>
        <v>-0.59223767652698522</v>
      </c>
      <c r="AJ29" s="65">
        <f t="shared" si="32"/>
        <v>-0.196566825903011</v>
      </c>
      <c r="AK29" s="65">
        <f t="shared" ref="AK29:AK33" si="33">IFERROR(G29/G28-1, "n/a")</f>
        <v>-0.17003798115600977</v>
      </c>
      <c r="AL29" s="65"/>
      <c r="AM29" s="65">
        <f t="shared" ref="AM29:AM31" si="34">IFERROR(I29/I28-1, "n/a")</f>
        <v>-3.958836090789275E-2</v>
      </c>
      <c r="AN29" s="65">
        <f t="shared" ref="AN29:AN31" si="35">IFERROR(J29/J28-1, "n/a")</f>
        <v>0.17019280278937088</v>
      </c>
      <c r="AO29" s="65">
        <f t="shared" ref="AO29:AO31" si="36">IFERROR(K29/K28-1, "n/a")</f>
        <v>0.8324580816339342</v>
      </c>
      <c r="AP29" s="65">
        <f t="shared" ref="AP29:AP31" si="37">IFERROR(L29/L28-1, "n/a")</f>
        <v>-0.17068973929122355</v>
      </c>
      <c r="AQ29" s="65">
        <f t="shared" ref="AQ29:AQ31" si="38">IFERROR(M29/M28-1, "n/a")</f>
        <v>1.417497700803505E-2</v>
      </c>
      <c r="AR29" s="65">
        <f t="shared" ref="AR29:AR31" si="39">IFERROR(N29/N28-1, "n/a")</f>
        <v>7.7162744947092854E-2</v>
      </c>
      <c r="AS29" s="65">
        <f t="shared" ref="AS29:AS31" si="40">IFERROR(O29/O28-1, "n/a")</f>
        <v>-6.8803448251456789E-2</v>
      </c>
    </row>
    <row r="30" spans="1:45" s="36" customFormat="1" x14ac:dyDescent="0.2">
      <c r="A30" s="32" t="s">
        <v>108</v>
      </c>
      <c r="B30" s="98">
        <v>1454.8055218750001</v>
      </c>
      <c r="C30" s="98">
        <v>23732.757874999999</v>
      </c>
      <c r="D30" s="98">
        <v>258701.60614062505</v>
      </c>
      <c r="E30" s="98">
        <v>679.63450937500011</v>
      </c>
      <c r="F30" s="98">
        <v>349.09003906250007</v>
      </c>
      <c r="G30" s="98">
        <v>284917.89408593753</v>
      </c>
      <c r="H30" s="68"/>
      <c r="I30" s="98">
        <v>233.21198281249997</v>
      </c>
      <c r="J30" s="98">
        <v>747.93147031249998</v>
      </c>
      <c r="K30" s="98">
        <v>64.511898437500008</v>
      </c>
      <c r="L30" s="98">
        <v>477.6983390625</v>
      </c>
      <c r="M30" s="98">
        <v>1523.3536906250001</v>
      </c>
      <c r="N30" s="98">
        <v>998.3653109375</v>
      </c>
      <c r="O30" s="98">
        <v>524.98837968750001</v>
      </c>
      <c r="P30" s="83"/>
      <c r="Q30" s="65" t="s">
        <v>111</v>
      </c>
      <c r="R30" s="65" t="s">
        <v>111</v>
      </c>
      <c r="S30" s="65" t="s">
        <v>111</v>
      </c>
      <c r="T30" s="65" t="s">
        <v>111</v>
      </c>
      <c r="U30" s="65" t="s">
        <v>111</v>
      </c>
      <c r="V30" s="65" t="s">
        <v>111</v>
      </c>
      <c r="W30" s="65"/>
      <c r="X30" s="65" t="str">
        <f>IFERROR(I30/#REF!-1, "n/a")</f>
        <v>n/a</v>
      </c>
      <c r="Y30" s="65" t="str">
        <f>IFERROR(J30/#REF!-1, "n/a")</f>
        <v>n/a</v>
      </c>
      <c r="Z30" s="65" t="str">
        <f>IFERROR(K30/#REF!-1, "n/a")</f>
        <v>n/a</v>
      </c>
      <c r="AA30" s="65" t="str">
        <f>IFERROR(L30/#REF!-1, "n/a")</f>
        <v>n/a</v>
      </c>
      <c r="AB30" s="65" t="str">
        <f>IFERROR(M30/#REF!-1, "n/a")</f>
        <v>n/a</v>
      </c>
      <c r="AC30" s="65" t="str">
        <f>IFERROR(N30/#REF!-1, "n/a")</f>
        <v>n/a</v>
      </c>
      <c r="AD30" s="65" t="str">
        <f>IFERROR(O30/#REF!-1, "n/a")</f>
        <v>n/a</v>
      </c>
      <c r="AE30" s="97"/>
      <c r="AF30" s="65">
        <f t="shared" si="29"/>
        <v>-0.30145437344863646</v>
      </c>
      <c r="AG30" s="65">
        <f t="shared" si="30"/>
        <v>-9.8785083298315146E-2</v>
      </c>
      <c r="AH30" s="65">
        <f t="shared" si="31"/>
        <v>9.4814781988051156E-2</v>
      </c>
      <c r="AI30" s="65">
        <f t="shared" si="32"/>
        <v>0.34767544606102918</v>
      </c>
      <c r="AJ30" s="65">
        <f t="shared" si="32"/>
        <v>-0.44286569175929658</v>
      </c>
      <c r="AK30" s="65">
        <f t="shared" si="33"/>
        <v>7.1745102135753358E-2</v>
      </c>
      <c r="AL30" s="65"/>
      <c r="AM30" s="65">
        <f t="shared" si="34"/>
        <v>-0.33039378884475035</v>
      </c>
      <c r="AN30" s="65">
        <f t="shared" si="35"/>
        <v>-0.28751135858210652</v>
      </c>
      <c r="AO30" s="65">
        <f t="shared" si="36"/>
        <v>-0.48881978913117763</v>
      </c>
      <c r="AP30" s="65">
        <f t="shared" si="37"/>
        <v>-0.39776625655024389</v>
      </c>
      <c r="AQ30" s="65">
        <f t="shared" si="38"/>
        <v>-0.34265671977421408</v>
      </c>
      <c r="AR30" s="65">
        <f t="shared" si="39"/>
        <v>-0.28649072837970257</v>
      </c>
      <c r="AS30" s="65">
        <f t="shared" si="40"/>
        <v>-0.42824658927906445</v>
      </c>
    </row>
    <row r="31" spans="1:45" s="36" customFormat="1" x14ac:dyDescent="0.2">
      <c r="A31" s="32" t="s">
        <v>109</v>
      </c>
      <c r="B31" s="98">
        <v>1604.0903234374996</v>
      </c>
      <c r="C31" s="98">
        <v>25415.457054687504</v>
      </c>
      <c r="D31" s="98">
        <v>265894.60966250004</v>
      </c>
      <c r="E31" s="98">
        <v>744.37331562500015</v>
      </c>
      <c r="F31" s="98">
        <v>278.03384531250009</v>
      </c>
      <c r="G31" s="98">
        <v>293936.56420156272</v>
      </c>
      <c r="H31" s="68"/>
      <c r="I31" s="98">
        <v>142.56640312500005</v>
      </c>
      <c r="J31" s="98">
        <v>671.38090468749988</v>
      </c>
      <c r="K31" s="98">
        <v>87.758753124999984</v>
      </c>
      <c r="L31" s="98">
        <v>518.85445781249985</v>
      </c>
      <c r="M31" s="98">
        <v>1420.5605187499998</v>
      </c>
      <c r="N31" s="98">
        <v>747.44318125000007</v>
      </c>
      <c r="O31" s="98">
        <v>673.11733749999996</v>
      </c>
      <c r="P31" s="83"/>
      <c r="Q31" s="65" t="s">
        <v>111</v>
      </c>
      <c r="R31" s="65" t="s">
        <v>111</v>
      </c>
      <c r="S31" s="65" t="s">
        <v>111</v>
      </c>
      <c r="T31" s="65" t="s">
        <v>111</v>
      </c>
      <c r="U31" s="65" t="s">
        <v>111</v>
      </c>
      <c r="V31" s="65" t="s">
        <v>111</v>
      </c>
      <c r="W31" s="65"/>
      <c r="X31" s="65" t="str">
        <f>IFERROR(I31/#REF!-1, "n/a")</f>
        <v>n/a</v>
      </c>
      <c r="Y31" s="65" t="str">
        <f>IFERROR(J31/#REF!-1, "n/a")</f>
        <v>n/a</v>
      </c>
      <c r="Z31" s="65" t="str">
        <f>IFERROR(K31/#REF!-1, "n/a")</f>
        <v>n/a</v>
      </c>
      <c r="AA31" s="65" t="str">
        <f>IFERROR(L31/#REF!-1, "n/a")</f>
        <v>n/a</v>
      </c>
      <c r="AB31" s="65" t="str">
        <f>IFERROR(M31/#REF!-1, "n/a")</f>
        <v>n/a</v>
      </c>
      <c r="AC31" s="65" t="str">
        <f>IFERROR(N31/#REF!-1, "n/a")</f>
        <v>n/a</v>
      </c>
      <c r="AD31" s="65" t="str">
        <f>IFERROR(O31/#REF!-1, "n/a")</f>
        <v>n/a</v>
      </c>
      <c r="AE31" s="97"/>
      <c r="AF31" s="65">
        <f t="shared" si="29"/>
        <v>0.10261495390125863</v>
      </c>
      <c r="AG31" s="65">
        <f t="shared" si="30"/>
        <v>7.0901965483752383E-2</v>
      </c>
      <c r="AH31" s="65">
        <f t="shared" si="31"/>
        <v>2.7804247639517943E-2</v>
      </c>
      <c r="AI31" s="65">
        <f t="shared" si="32"/>
        <v>9.5255325262300961E-2</v>
      </c>
      <c r="AJ31" s="65">
        <f t="shared" si="32"/>
        <v>-0.20354689563994777</v>
      </c>
      <c r="AK31" s="65">
        <f t="shared" si="33"/>
        <v>3.1653575653991517E-2</v>
      </c>
      <c r="AL31" s="65"/>
      <c r="AM31" s="65">
        <f t="shared" si="34"/>
        <v>-0.38868319969809628</v>
      </c>
      <c r="AN31" s="65">
        <f t="shared" si="35"/>
        <v>-0.1023497053720922</v>
      </c>
      <c r="AO31" s="65">
        <f t="shared" si="36"/>
        <v>0.36034987731793144</v>
      </c>
      <c r="AP31" s="65">
        <f t="shared" si="37"/>
        <v>8.6155038409323703E-2</v>
      </c>
      <c r="AQ31" s="65">
        <f t="shared" si="38"/>
        <v>-6.7478204508649831E-2</v>
      </c>
      <c r="AR31" s="65">
        <f t="shared" si="39"/>
        <v>-0.25133298096252488</v>
      </c>
      <c r="AS31" s="65">
        <f t="shared" si="40"/>
        <v>0.28215664106827254</v>
      </c>
    </row>
    <row r="32" spans="1:45" s="36" customFormat="1" x14ac:dyDescent="0.2">
      <c r="A32" s="32" t="s">
        <v>133</v>
      </c>
      <c r="B32" s="98">
        <v>1887.5933377049178</v>
      </c>
      <c r="C32" s="98">
        <v>29556.792113114763</v>
      </c>
      <c r="D32" s="98">
        <v>300305.06183114741</v>
      </c>
      <c r="E32" s="98">
        <v>878.42816885245884</v>
      </c>
      <c r="F32" s="98">
        <v>431.29407868852451</v>
      </c>
      <c r="G32" s="98">
        <v>333059.16952950822</v>
      </c>
      <c r="H32" s="68"/>
      <c r="I32" s="98">
        <v>145.9624180327869</v>
      </c>
      <c r="J32" s="98">
        <v>874.30363442622945</v>
      </c>
      <c r="K32" s="98">
        <v>76.061277049180333</v>
      </c>
      <c r="L32" s="98">
        <v>560.76808196721311</v>
      </c>
      <c r="M32" s="98">
        <v>1657.0954114754099</v>
      </c>
      <c r="N32" s="98">
        <v>911.49381147540998</v>
      </c>
      <c r="O32" s="98">
        <v>745.60160000000019</v>
      </c>
      <c r="P32" s="83"/>
      <c r="Q32" s="65">
        <f t="shared" ref="Q32:U33" si="41">IFERROR(B32/B28-1, "n/a")</f>
        <v>-0.1506884919056144</v>
      </c>
      <c r="R32" s="65">
        <f t="shared" si="41"/>
        <v>7.4854837218631065E-2</v>
      </c>
      <c r="S32" s="65">
        <f t="shared" si="41"/>
        <v>4.0658691233369071E-2</v>
      </c>
      <c r="T32" s="65">
        <f t="shared" si="41"/>
        <v>-0.28973037477465358</v>
      </c>
      <c r="U32" s="65">
        <f t="shared" si="41"/>
        <v>-0.44697380624609973</v>
      </c>
      <c r="V32" s="65">
        <f t="shared" ref="V32" si="42">IFERROR(G32/G28-1, "n/a")</f>
        <v>3.9803787495605425E-2</v>
      </c>
      <c r="W32" s="65"/>
      <c r="X32" s="65">
        <f t="shared" ref="X32" si="43">IFERROR(I32/I28-1, "n/a")</f>
        <v>-0.59749889598224959</v>
      </c>
      <c r="Y32" s="65">
        <f t="shared" ref="Y32" si="44">IFERROR(J32/J28-1, "n/a")</f>
        <v>-2.5378821453890921E-2</v>
      </c>
      <c r="Z32" s="65">
        <f t="shared" ref="Z32" si="45">IFERROR(K32/K28-1, "n/a")</f>
        <v>0.10441392036007024</v>
      </c>
      <c r="AA32" s="65">
        <f t="shared" ref="AA32" si="46">IFERROR(L32/L28-1, "n/a")</f>
        <v>-0.41371108990919825</v>
      </c>
      <c r="AB32" s="65">
        <f t="shared" ref="AB32" si="47">IFERROR(M32/M28-1, "n/a")</f>
        <v>-0.27480987065471374</v>
      </c>
      <c r="AC32" s="65">
        <f t="shared" ref="AC32" si="48">IFERROR(N32/N28-1, "n/a")</f>
        <v>-0.2983101621125559</v>
      </c>
      <c r="AD32" s="65">
        <f t="shared" ref="AD32" si="49">IFERROR(O32/O28-1, "n/a")</f>
        <v>-0.2438512061057887</v>
      </c>
      <c r="AE32" s="97"/>
      <c r="AF32" s="65">
        <f t="shared" si="29"/>
        <v>0.1767375627950194</v>
      </c>
      <c r="AG32" s="65">
        <f t="shared" si="30"/>
        <v>0.16294552757859804</v>
      </c>
      <c r="AH32" s="65">
        <f t="shared" si="31"/>
        <v>0.12941387646904379</v>
      </c>
      <c r="AI32" s="65">
        <f t="shared" si="32"/>
        <v>0.18009089043567061</v>
      </c>
      <c r="AJ32" s="65">
        <f t="shared" si="32"/>
        <v>0.55122869377203121</v>
      </c>
      <c r="AK32" s="65">
        <f t="shared" si="33"/>
        <v>0.13309880461526302</v>
      </c>
      <c r="AL32" s="65"/>
      <c r="AM32" s="65">
        <f t="shared" ref="AM32" si="50">IFERROR(I32/I31-1, "n/a")</f>
        <v>2.3820583484941205E-2</v>
      </c>
      <c r="AN32" s="65">
        <f t="shared" ref="AN32" si="51">IFERROR(J32/J31-1, "n/a")</f>
        <v>0.30224679957673461</v>
      </c>
      <c r="AO32" s="65">
        <f t="shared" ref="AO32" si="52">IFERROR(K32/K31-1, "n/a")</f>
        <v>-0.13329127476501679</v>
      </c>
      <c r="AP32" s="65">
        <f t="shared" ref="AP32" si="53">IFERROR(L32/L31-1, "n/a")</f>
        <v>8.0781081329477145E-2</v>
      </c>
      <c r="AQ32" s="65">
        <f t="shared" ref="AQ32" si="54">IFERROR(M32/M31-1, "n/a")</f>
        <v>0.16650814210544529</v>
      </c>
      <c r="AR32" s="65">
        <f t="shared" ref="AR32" si="55">IFERROR(N32/N31-1, "n/a")</f>
        <v>0.21948240928635787</v>
      </c>
      <c r="AS32" s="65">
        <f t="shared" ref="AS32" si="56">IFERROR(O32/O31-1, "n/a")</f>
        <v>0.10768443845052533</v>
      </c>
    </row>
    <row r="33" spans="1:45" s="36" customFormat="1" x14ac:dyDescent="0.2">
      <c r="A33" s="32" t="s">
        <v>138</v>
      </c>
      <c r="B33" s="98">
        <v>1209.2371888888888</v>
      </c>
      <c r="C33" s="98">
        <v>24688.776488888881</v>
      </c>
      <c r="D33" s="98">
        <v>245577.42685714283</v>
      </c>
      <c r="E33" s="98">
        <v>739.92748412698415</v>
      </c>
      <c r="F33" s="98">
        <v>423.55391587301602</v>
      </c>
      <c r="G33" s="98">
        <v>272638.92193492077</v>
      </c>
      <c r="H33" s="68"/>
      <c r="I33" s="98">
        <v>219.33012857142856</v>
      </c>
      <c r="J33" s="98">
        <v>706.55262063492091</v>
      </c>
      <c r="K33" s="98">
        <v>62.608582539682537</v>
      </c>
      <c r="L33" s="98">
        <v>428.69197301587303</v>
      </c>
      <c r="M33" s="98">
        <v>1417.183304761905</v>
      </c>
      <c r="N33" s="98">
        <v>807.85632380952381</v>
      </c>
      <c r="O33" s="98">
        <v>609.32698095238061</v>
      </c>
      <c r="P33" s="83"/>
      <c r="Q33" s="65">
        <f t="shared" si="41"/>
        <v>-0.41936751197306954</v>
      </c>
      <c r="R33" s="65">
        <f t="shared" si="41"/>
        <v>-6.2481749315006274E-2</v>
      </c>
      <c r="S33" s="65">
        <f t="shared" si="41"/>
        <v>3.9273783633339665E-2</v>
      </c>
      <c r="T33" s="65">
        <f t="shared" si="41"/>
        <v>0.46723288542347396</v>
      </c>
      <c r="U33" s="65">
        <f t="shared" si="41"/>
        <v>-0.32402420144590449</v>
      </c>
      <c r="V33" s="65">
        <f t="shared" ref="V33" si="57">IFERROR(G33/G29-1, "n/a")</f>
        <v>2.5556608765294087E-2</v>
      </c>
      <c r="W33" s="65"/>
      <c r="X33" s="65">
        <f t="shared" ref="X33" si="58">IFERROR(I33/I29-1, "n/a")</f>
        <v>-0.37025184292101376</v>
      </c>
      <c r="Y33" s="65">
        <f t="shared" ref="Y33" si="59">IFERROR(J33/J29-1, "n/a")</f>
        <v>-0.32692935549818147</v>
      </c>
      <c r="Z33" s="65">
        <f t="shared" ref="Z33" si="60">IFERROR(K33/K29-1, "n/a")</f>
        <v>-0.50390130813094647</v>
      </c>
      <c r="AA33" s="65">
        <f t="shared" ref="AA33" si="61">IFERROR(L33/L29-1, "n/a")</f>
        <v>-0.4595485255341597</v>
      </c>
      <c r="AB33" s="65">
        <f t="shared" ref="AB33" si="62">IFERROR(M33/M29-1, "n/a")</f>
        <v>-0.38847036773764321</v>
      </c>
      <c r="AC33" s="65">
        <f t="shared" ref="AC33" si="63">IFERROR(N33/N29-1, "n/a")</f>
        <v>-0.4226432240179574</v>
      </c>
      <c r="AD33" s="65">
        <f t="shared" ref="AD33" si="64">IFERROR(O33/O29-1, "n/a")</f>
        <v>-0.33639525543176663</v>
      </c>
      <c r="AE33" s="97"/>
      <c r="AF33" s="65">
        <f t="shared" si="29"/>
        <v>-0.35937621481586013</v>
      </c>
      <c r="AG33" s="65">
        <f t="shared" si="30"/>
        <v>-0.16470040475285119</v>
      </c>
      <c r="AH33" s="65">
        <f t="shared" si="31"/>
        <v>-0.18224013488249591</v>
      </c>
      <c r="AI33" s="65">
        <f t="shared" si="32"/>
        <v>-0.15766876522915485</v>
      </c>
      <c r="AJ33" s="65">
        <f t="shared" si="32"/>
        <v>-1.7946369305706034E-2</v>
      </c>
      <c r="AK33" s="65">
        <f t="shared" si="33"/>
        <v>-0.18140995091034229</v>
      </c>
      <c r="AL33" s="65"/>
      <c r="AM33" s="65">
        <f t="shared" ref="AM33" si="65">IFERROR(I33/I32-1, "n/a")</f>
        <v>0.50264795231167914</v>
      </c>
      <c r="AN33" s="65">
        <f t="shared" ref="AN33" si="66">IFERROR(J33/J32-1, "n/a")</f>
        <v>-0.19186814189717605</v>
      </c>
      <c r="AO33" s="65">
        <f t="shared" ref="AO33" si="67">IFERROR(K33/K32-1, "n/a")</f>
        <v>-0.17686653487029202</v>
      </c>
      <c r="AP33" s="65">
        <f t="shared" ref="AP33" si="68">IFERROR(L33/L32-1, "n/a")</f>
        <v>-0.23552715141704927</v>
      </c>
      <c r="AQ33" s="65">
        <f t="shared" ref="AQ33" si="69">IFERROR(M33/M32-1, "n/a")</f>
        <v>-0.14477869231434115</v>
      </c>
      <c r="AR33" s="65">
        <f t="shared" ref="AR33" si="70">IFERROR(N33/N32-1, "n/a")</f>
        <v>-0.11370070357157003</v>
      </c>
      <c r="AS33" s="65">
        <f t="shared" ref="AS33" si="71">IFERROR(O33/O32-1, "n/a")</f>
        <v>-0.18277136080129064</v>
      </c>
    </row>
    <row r="34" spans="1:45" s="36" customFormat="1" x14ac:dyDescent="0.2">
      <c r="A34" s="32" t="s">
        <v>139</v>
      </c>
      <c r="B34" s="98">
        <v>1023.5911078125</v>
      </c>
      <c r="C34" s="98">
        <v>21976.194850000003</v>
      </c>
      <c r="D34" s="98">
        <v>238585.94212187492</v>
      </c>
      <c r="E34" s="98">
        <v>879.87118593749983</v>
      </c>
      <c r="F34" s="98">
        <v>300.75487187500011</v>
      </c>
      <c r="G34" s="98">
        <v>262766.35413749993</v>
      </c>
      <c r="H34" s="68"/>
      <c r="I34" s="98">
        <v>458.93465625000005</v>
      </c>
      <c r="J34" s="98">
        <v>634.36495468750002</v>
      </c>
      <c r="K34" s="98">
        <v>17.029915625000001</v>
      </c>
      <c r="L34" s="98">
        <v>314.85615625000003</v>
      </c>
      <c r="M34" s="98">
        <v>1425.1856828125001</v>
      </c>
      <c r="N34" s="98">
        <v>944.76779218750016</v>
      </c>
      <c r="O34" s="98">
        <v>480.41789062499993</v>
      </c>
      <c r="P34" s="83"/>
      <c r="Q34" s="65">
        <f t="shared" ref="Q34" si="72">IFERROR(B34/B30-1, "n/a")</f>
        <v>-0.29640691321183399</v>
      </c>
      <c r="R34" s="65">
        <f t="shared" ref="R34" si="73">IFERROR(C34/C30-1, "n/a")</f>
        <v>-7.4014281620862654E-2</v>
      </c>
      <c r="S34" s="65">
        <f t="shared" ref="S34" si="74">IFERROR(D34/D30-1, "n/a")</f>
        <v>-7.7756239394260462E-2</v>
      </c>
      <c r="T34" s="65">
        <f t="shared" ref="T34:U34" si="75">IFERROR(E34/E30-1, "n/a")</f>
        <v>0.29462405719603568</v>
      </c>
      <c r="U34" s="65">
        <f t="shared" si="75"/>
        <v>-0.13846045941988672</v>
      </c>
      <c r="V34" s="65">
        <f t="shared" ref="V34" si="76">IFERROR(G34/G30-1, "n/a")</f>
        <v>-7.7747099807484177E-2</v>
      </c>
      <c r="W34" s="65"/>
      <c r="X34" s="65">
        <f t="shared" ref="X34" si="77">IFERROR(I34/I30-1, "n/a")</f>
        <v>0.96788625831022923</v>
      </c>
      <c r="Y34" s="65">
        <f t="shared" ref="Y34" si="78">IFERROR(J34/J30-1, "n/a")</f>
        <v>-0.15184080378052511</v>
      </c>
      <c r="Z34" s="65">
        <f t="shared" ref="Z34" si="79">IFERROR(K34/K30-1, "n/a")</f>
        <v>-0.73601899746449395</v>
      </c>
      <c r="AA34" s="65">
        <f t="shared" ref="AA34" si="80">IFERROR(L34/L30-1, "n/a")</f>
        <v>-0.34088915429784317</v>
      </c>
      <c r="AB34" s="65">
        <f t="shared" ref="AB34" si="81">IFERROR(M34/M30-1, "n/a")</f>
        <v>-6.4442032350493617E-2</v>
      </c>
      <c r="AC34" s="65">
        <f t="shared" ref="AC34" si="82">IFERROR(N34/N30-1, "n/a")</f>
        <v>-5.3685277485923333E-2</v>
      </c>
      <c r="AD34" s="65">
        <f t="shared" ref="AD34" si="83">IFERROR(O34/O30-1, "n/a")</f>
        <v>-8.4898048770204682E-2</v>
      </c>
      <c r="AE34" s="97"/>
      <c r="AF34" s="65">
        <f t="shared" ref="AF34" si="84">IFERROR(B34/B33-1, "n/a")</f>
        <v>-0.1535232978130372</v>
      </c>
      <c r="AG34" s="65">
        <f t="shared" ref="AG34" si="85">IFERROR(C34/C33-1, "n/a")</f>
        <v>-0.10987104363432787</v>
      </c>
      <c r="AH34" s="65">
        <f t="shared" ref="AH34" si="86">IFERROR(D34/D33-1, "n/a")</f>
        <v>-2.8469574035137168E-2</v>
      </c>
      <c r="AI34" s="65">
        <f t="shared" ref="AI34:AJ34" si="87">IFERROR(E34/E33-1, "n/a")</f>
        <v>0.18913164440111396</v>
      </c>
      <c r="AJ34" s="65">
        <f t="shared" si="87"/>
        <v>-0.28992541302541464</v>
      </c>
      <c r="AK34" s="65">
        <f t="shared" ref="AK34" si="88">IFERROR(G34/G33-1, "n/a")</f>
        <v>-3.621114596314845E-2</v>
      </c>
      <c r="AL34" s="65"/>
      <c r="AM34" s="65">
        <f t="shared" ref="AM34" si="89">IFERROR(I34/I33-1, "n/a")</f>
        <v>1.0924378207371555</v>
      </c>
      <c r="AN34" s="65">
        <f t="shared" ref="AN34" si="90">IFERROR(J34/J33-1, "n/a")</f>
        <v>-0.10216884608332744</v>
      </c>
      <c r="AO34" s="65">
        <f t="shared" ref="AO34" si="91">IFERROR(K34/K33-1, "n/a")</f>
        <v>-0.7279939117898715</v>
      </c>
      <c r="AP34" s="65">
        <f t="shared" ref="AP34" si="92">IFERROR(L34/L33-1, "n/a")</f>
        <v>-0.26554221662941668</v>
      </c>
      <c r="AQ34" s="65">
        <f t="shared" ref="AQ34" si="93">IFERROR(M34/M33-1, "n/a")</f>
        <v>5.6466781846118419E-3</v>
      </c>
      <c r="AR34" s="65">
        <f t="shared" ref="AR34" si="94">IFERROR(N34/N33-1, "n/a")</f>
        <v>0.1694750221578476</v>
      </c>
      <c r="AS34" s="65">
        <f t="shared" ref="AS34" si="95">IFERROR(O34/O33-1, "n/a")</f>
        <v>-0.21155979360358412</v>
      </c>
    </row>
    <row r="35" spans="1:45" s="36" customFormat="1" x14ac:dyDescent="0.2">
      <c r="A35" s="32" t="s">
        <v>142</v>
      </c>
      <c r="B35" s="98">
        <v>1003.8323703125002</v>
      </c>
      <c r="C35" s="98">
        <v>20004.076725000003</v>
      </c>
      <c r="D35" s="98">
        <v>229021.827115625</v>
      </c>
      <c r="E35" s="98">
        <v>902.31758749999983</v>
      </c>
      <c r="F35" s="98">
        <v>271.660253125</v>
      </c>
      <c r="G35" s="98">
        <v>251203.71405156254</v>
      </c>
      <c r="H35" s="68"/>
      <c r="I35" s="98">
        <v>94.781689062499993</v>
      </c>
      <c r="J35" s="98">
        <v>582.26861562499994</v>
      </c>
      <c r="K35" s="98">
        <v>50.499776562499989</v>
      </c>
      <c r="L35" s="98">
        <v>305.09447656249995</v>
      </c>
      <c r="M35" s="98">
        <v>1032.6445578124997</v>
      </c>
      <c r="N35" s="98">
        <v>606.39244218750002</v>
      </c>
      <c r="O35" s="98">
        <v>426.25211562499987</v>
      </c>
      <c r="P35" s="83"/>
      <c r="Q35" s="65">
        <f t="shared" ref="Q35:Q36" si="96">IFERROR(B35/B31-1, "n/a")</f>
        <v>-0.37420458458889727</v>
      </c>
      <c r="R35" s="65">
        <f t="shared" ref="R35:R36" si="97">IFERROR(C35/C31-1, "n/a")</f>
        <v>-0.21291690005981823</v>
      </c>
      <c r="S35" s="65">
        <f t="shared" ref="S35:S36" si="98">IFERROR(D35/D31-1, "n/a")</f>
        <v>-0.13867442665978691</v>
      </c>
      <c r="T35" s="65">
        <f t="shared" ref="T35:T36" si="99">IFERROR(E35/E31-1, "n/a")</f>
        <v>0.21218422068553666</v>
      </c>
      <c r="U35" s="65">
        <f t="shared" ref="U35:U36" si="100">IFERROR(F35/F31-1, "n/a")</f>
        <v>-2.2923799727822325E-2</v>
      </c>
      <c r="V35" s="65">
        <f t="shared" ref="V35:V36" si="101">IFERROR(G35/G31-1, "n/a")</f>
        <v>-0.14538119905591862</v>
      </c>
      <c r="W35" s="65"/>
      <c r="X35" s="65">
        <f t="shared" ref="X35:X36" si="102">IFERROR(I35/I31-1, "n/a")</f>
        <v>-0.33517513954955536</v>
      </c>
      <c r="Y35" s="65">
        <f t="shared" ref="Y35:Y36" si="103">IFERROR(J35/J31-1, "n/a")</f>
        <v>-0.13272985341157129</v>
      </c>
      <c r="Z35" s="65">
        <f t="shared" ref="Z35:Z36" si="104">IFERROR(K35/K31-1, "n/a")</f>
        <v>-0.42456137121079907</v>
      </c>
      <c r="AA35" s="65">
        <f t="shared" ref="AA35:AA36" si="105">IFERROR(L35/L31-1, "n/a")</f>
        <v>-0.4119844747045559</v>
      </c>
      <c r="AB35" s="65">
        <f t="shared" ref="AB35:AB36" si="106">IFERROR(M35/M31-1, "n/a")</f>
        <v>-0.27307246387421835</v>
      </c>
      <c r="AC35" s="65">
        <f t="shared" ref="AC35:AC36" si="107">IFERROR(N35/N31-1, "n/a")</f>
        <v>-0.18871098513014906</v>
      </c>
      <c r="AD35" s="65">
        <f t="shared" ref="AD35:AD36" si="108">IFERROR(O35/O31-1, "n/a")</f>
        <v>-0.36674916559403004</v>
      </c>
      <c r="AE35" s="97"/>
      <c r="AF35" s="65">
        <f t="shared" ref="AF35:AF36" si="109">IFERROR(B35/B34-1, "n/a")</f>
        <v>-1.930335008695605E-2</v>
      </c>
      <c r="AG35" s="65">
        <f t="shared" ref="AG35:AG36" si="110">IFERROR(C35/C34-1, "n/a")</f>
        <v>-8.9738835064979483E-2</v>
      </c>
      <c r="AH35" s="65">
        <f t="shared" ref="AH35:AH36" si="111">IFERROR(D35/D34-1, "n/a")</f>
        <v>-4.0086666134605542E-2</v>
      </c>
      <c r="AI35" s="65">
        <f t="shared" ref="AI35:AI36" si="112">IFERROR(E35/E34-1, "n/a")</f>
        <v>2.5511008794524281E-2</v>
      </c>
      <c r="AJ35" s="65">
        <f t="shared" ref="AJ35:AJ36" si="113">IFERROR(F35/F34-1, "n/a")</f>
        <v>-9.6738644892483849E-2</v>
      </c>
      <c r="AK35" s="65">
        <f t="shared" ref="AK35:AK36" si="114">IFERROR(G35/G34-1, "n/a")</f>
        <v>-4.4003503126914478E-2</v>
      </c>
      <c r="AL35" s="65"/>
      <c r="AM35" s="65">
        <f t="shared" ref="AM35:AM36" si="115">IFERROR(I35/I34-1, "n/a")</f>
        <v>-0.79347454420424368</v>
      </c>
      <c r="AN35" s="65">
        <f t="shared" ref="AN35:AN36" si="116">IFERROR(J35/J34-1, "n/a")</f>
        <v>-8.2123608307088314E-2</v>
      </c>
      <c r="AO35" s="65">
        <f t="shared" ref="AO35:AO36" si="117">IFERROR(K35/K34-1, "n/a")</f>
        <v>1.9653568270394755</v>
      </c>
      <c r="AP35" s="65">
        <f t="shared" ref="AP35:AP36" si="118">IFERROR(L35/L34-1, "n/a")</f>
        <v>-3.1003617028689034E-2</v>
      </c>
      <c r="AQ35" s="65">
        <f t="shared" ref="AQ35:AQ36" si="119">IFERROR(M35/M34-1, "n/a")</f>
        <v>-0.27543156638042354</v>
      </c>
      <c r="AR35" s="65">
        <f t="shared" ref="AR35:AR36" si="120">IFERROR(N35/N34-1, "n/a")</f>
        <v>-0.35815716073103132</v>
      </c>
      <c r="AS35" s="65">
        <f t="shared" ref="AS35:AS36" si="121">IFERROR(O35/O34-1, "n/a")</f>
        <v>-0.11274720624898682</v>
      </c>
    </row>
    <row r="36" spans="1:45" s="36" customFormat="1" x14ac:dyDescent="0.2">
      <c r="A36" s="32" t="s">
        <v>145</v>
      </c>
      <c r="B36" s="98">
        <v>1761.8052241935484</v>
      </c>
      <c r="C36" s="98">
        <v>19968.868524193538</v>
      </c>
      <c r="D36" s="98">
        <v>255210.48653387104</v>
      </c>
      <c r="E36" s="98">
        <v>402.78219354838717</v>
      </c>
      <c r="F36" s="98">
        <v>712.85433064516133</v>
      </c>
      <c r="G36" s="98">
        <v>278056.79680645157</v>
      </c>
      <c r="H36" s="68"/>
      <c r="I36" s="98">
        <v>153.08308225806448</v>
      </c>
      <c r="J36" s="98">
        <v>790.12614677419378</v>
      </c>
      <c r="K36" s="98">
        <v>59.583240322580643</v>
      </c>
      <c r="L36" s="98">
        <v>447.88672419354839</v>
      </c>
      <c r="M36" s="98">
        <v>1450.6791935483866</v>
      </c>
      <c r="N36" s="98">
        <v>995.60322580645152</v>
      </c>
      <c r="O36" s="98">
        <v>455.07596774193547</v>
      </c>
      <c r="P36" s="83"/>
      <c r="Q36" s="65">
        <f t="shared" si="96"/>
        <v>-6.6639413796783287E-2</v>
      </c>
      <c r="R36" s="65">
        <f t="shared" si="97"/>
        <v>-0.32438985774328766</v>
      </c>
      <c r="S36" s="65">
        <f t="shared" si="98"/>
        <v>-0.15016255477782026</v>
      </c>
      <c r="T36" s="65">
        <f t="shared" si="99"/>
        <v>-0.54147395560576728</v>
      </c>
      <c r="U36" s="65">
        <f t="shared" si="100"/>
        <v>0.65282661151482291</v>
      </c>
      <c r="V36" s="65">
        <f t="shared" si="101"/>
        <v>-0.16514294682459885</v>
      </c>
      <c r="W36" s="65"/>
      <c r="X36" s="65">
        <f t="shared" si="102"/>
        <v>4.8784230360434888E-2</v>
      </c>
      <c r="Y36" s="65">
        <f t="shared" si="103"/>
        <v>-9.6279466694974891E-2</v>
      </c>
      <c r="Z36" s="65">
        <f t="shared" si="104"/>
        <v>-0.21664159958746398</v>
      </c>
      <c r="AA36" s="65">
        <f t="shared" si="105"/>
        <v>-0.20129775820633211</v>
      </c>
      <c r="AB36" s="65">
        <f t="shared" si="106"/>
        <v>-0.12456507724153243</v>
      </c>
      <c r="AC36" s="65">
        <f t="shared" si="107"/>
        <v>9.2276451328721532E-2</v>
      </c>
      <c r="AD36" s="65">
        <f t="shared" si="108"/>
        <v>-0.38965264057650173</v>
      </c>
      <c r="AE36" s="97"/>
      <c r="AF36" s="65">
        <f t="shared" si="109"/>
        <v>0.75507911111203341</v>
      </c>
      <c r="AG36" s="65">
        <f t="shared" si="110"/>
        <v>-1.7600512780708844E-3</v>
      </c>
      <c r="AH36" s="65">
        <f t="shared" si="111"/>
        <v>0.11435005889209116</v>
      </c>
      <c r="AI36" s="65">
        <f t="shared" si="112"/>
        <v>-0.55361371746687005</v>
      </c>
      <c r="AJ36" s="65">
        <f t="shared" si="113"/>
        <v>1.6240656203657187</v>
      </c>
      <c r="AK36" s="65">
        <f t="shared" si="114"/>
        <v>0.1068976342817014</v>
      </c>
      <c r="AL36" s="65"/>
      <c r="AM36" s="65">
        <f t="shared" si="115"/>
        <v>0.61511241013145446</v>
      </c>
      <c r="AN36" s="65">
        <f t="shared" si="116"/>
        <v>0.3569787647340088</v>
      </c>
      <c r="AO36" s="65">
        <f t="shared" si="117"/>
        <v>0.17987136534829418</v>
      </c>
      <c r="AP36" s="65">
        <f t="shared" si="118"/>
        <v>0.46802632823736756</v>
      </c>
      <c r="AQ36" s="65">
        <f t="shared" si="119"/>
        <v>0.40481948272833557</v>
      </c>
      <c r="AR36" s="65">
        <f t="shared" si="120"/>
        <v>0.6418463630828124</v>
      </c>
      <c r="AS36" s="65">
        <f t="shared" si="121"/>
        <v>6.7621604821062498E-2</v>
      </c>
    </row>
    <row r="37" spans="1:45" s="36" customFormat="1" x14ac:dyDescent="0.2">
      <c r="A37" s="32" t="s">
        <v>146</v>
      </c>
      <c r="B37" s="98">
        <v>1210.7857500000002</v>
      </c>
      <c r="C37" s="98">
        <v>14706.963382258067</v>
      </c>
      <c r="D37" s="98">
        <v>215579.86179677409</v>
      </c>
      <c r="E37" s="98">
        <v>508.57244516129032</v>
      </c>
      <c r="F37" s="98">
        <v>738.15684032258082</v>
      </c>
      <c r="G37" s="98">
        <v>232744.34021451615</v>
      </c>
      <c r="H37" s="68"/>
      <c r="I37" s="98">
        <v>144.63774193548386</v>
      </c>
      <c r="J37" s="98">
        <v>796.59027580645159</v>
      </c>
      <c r="K37" s="98">
        <v>164.76813387096774</v>
      </c>
      <c r="L37" s="98">
        <v>375.98988548387092</v>
      </c>
      <c r="M37" s="98">
        <v>1481.986037096774</v>
      </c>
      <c r="N37" s="98">
        <v>991.20813387096769</v>
      </c>
      <c r="O37" s="98">
        <v>490.77790322580631</v>
      </c>
      <c r="P37" s="83"/>
      <c r="Q37" s="65">
        <f t="shared" ref="Q37:Q39" si="122">IFERROR(B37/B33-1, "n/a")</f>
        <v>1.2806098963382695E-3</v>
      </c>
      <c r="R37" s="65">
        <f t="shared" ref="R37:R39" si="123">IFERROR(C37/C33-1, "n/a")</f>
        <v>-0.40430570186915105</v>
      </c>
      <c r="S37" s="65">
        <f t="shared" ref="S37:S39" si="124">IFERROR(D37/D33-1, "n/a")</f>
        <v>-0.1221511498197223</v>
      </c>
      <c r="T37" s="65">
        <f t="shared" ref="T37:T39" si="125">IFERROR(E37/E33-1, "n/a")</f>
        <v>-0.31267258471776049</v>
      </c>
      <c r="U37" s="65">
        <f t="shared" ref="U37:U39" si="126">IFERROR(F37/F33-1, "n/a")</f>
        <v>0.74276948614939653</v>
      </c>
      <c r="V37" s="65">
        <f t="shared" ref="V37:V39" si="127">IFERROR(G37/G33-1, "n/a")</f>
        <v>-0.14632753620529459</v>
      </c>
      <c r="W37" s="65"/>
      <c r="X37" s="65">
        <f t="shared" ref="X37:X39" si="128">IFERROR(I37/I33-1, "n/a")</f>
        <v>-0.34054777208421627</v>
      </c>
      <c r="Y37" s="65">
        <f t="shared" ref="Y37:Y39" si="129">IFERROR(J37/J33-1, "n/a")</f>
        <v>0.12743234196855879</v>
      </c>
      <c r="Z37" s="65">
        <f t="shared" ref="Z37:Z39" si="130">IFERROR(K37/K33-1, "n/a")</f>
        <v>1.6317180039419434</v>
      </c>
      <c r="AA37" s="65">
        <f t="shared" ref="AA37:AA39" si="131">IFERROR(L37/L33-1, "n/a")</f>
        <v>-0.12293695905066715</v>
      </c>
      <c r="AB37" s="65">
        <f t="shared" ref="AB37:AB39" si="132">IFERROR(M37/M33-1, "n/a")</f>
        <v>4.5726429401986346E-2</v>
      </c>
      <c r="AC37" s="65">
        <f t="shared" ref="AC37:AC39" si="133">IFERROR(N37/N33-1, "n/a")</f>
        <v>0.22696091453097855</v>
      </c>
      <c r="AD37" s="65">
        <f t="shared" ref="AD37:AD39" si="134">IFERROR(O37/O33-1, "n/a")</f>
        <v>-0.19455740748798223</v>
      </c>
      <c r="AE37" s="97"/>
      <c r="AF37" s="65">
        <f t="shared" ref="AF37:AF39" si="135">IFERROR(B37/B36-1, "n/a")</f>
        <v>-0.31275845174416073</v>
      </c>
      <c r="AG37" s="65">
        <f t="shared" ref="AG37:AG39" si="136">IFERROR(C37/C36-1, "n/a")</f>
        <v>-0.26350542273140531</v>
      </c>
      <c r="AH37" s="65">
        <f t="shared" ref="AH37:AH39" si="137">IFERROR(D37/D36-1, "n/a")</f>
        <v>-0.1552860357555772</v>
      </c>
      <c r="AI37" s="65">
        <f t="shared" ref="AI37:AI39" si="138">IFERROR(E37/E36-1, "n/a")</f>
        <v>0.26264877968145406</v>
      </c>
      <c r="AJ37" s="65">
        <f t="shared" ref="AJ37:AJ39" si="139">IFERROR(F37/F36-1, "n/a")</f>
        <v>3.5494642579388946E-2</v>
      </c>
      <c r="AK37" s="65">
        <f t="shared" ref="AK37:AK39" si="140">IFERROR(G37/G36-1, "n/a")</f>
        <v>-0.16296115438413938</v>
      </c>
      <c r="AL37" s="65"/>
      <c r="AM37" s="65">
        <f t="shared" ref="AM37:AM39" si="141">IFERROR(I37/I36-1, "n/a")</f>
        <v>-5.5168345175749867E-2</v>
      </c>
      <c r="AN37" s="65">
        <f t="shared" ref="AN37:AN39" si="142">IFERROR(J37/J36-1, "n/a")</f>
        <v>8.181135453684929E-3</v>
      </c>
      <c r="AO37" s="65">
        <f t="shared" ref="AO37:AO39" si="143">IFERROR(K37/K36-1, "n/a")</f>
        <v>1.7653436264782081</v>
      </c>
      <c r="AP37" s="65">
        <f t="shared" ref="AP37:AP39" si="144">IFERROR(L37/L36-1, "n/a")</f>
        <v>-0.16052460326689255</v>
      </c>
      <c r="AQ37" s="65">
        <f t="shared" ref="AQ37:AQ39" si="145">IFERROR(M37/M36-1, "n/a")</f>
        <v>2.1580817928332108E-2</v>
      </c>
      <c r="AR37" s="65">
        <f t="shared" ref="AR37:AR39" si="146">IFERROR(N37/N36-1, "n/a")</f>
        <v>-4.4145015017641454E-3</v>
      </c>
      <c r="AS37" s="65">
        <f t="shared" ref="AS37:AS39" si="147">IFERROR(O37/O36-1, "n/a")</f>
        <v>7.8452693648100258E-2</v>
      </c>
    </row>
    <row r="38" spans="1:45" s="36" customFormat="1" x14ac:dyDescent="0.2">
      <c r="A38" s="32" t="s">
        <v>147</v>
      </c>
      <c r="B38" s="98">
        <v>1040.74660625</v>
      </c>
      <c r="C38" s="98">
        <v>12742.973884375</v>
      </c>
      <c r="D38" s="98">
        <v>213736.75684218761</v>
      </c>
      <c r="E38" s="98">
        <v>431.840815625</v>
      </c>
      <c r="F38" s="98">
        <v>663.34916874999976</v>
      </c>
      <c r="G38" s="98">
        <v>228615.66731718741</v>
      </c>
      <c r="H38" s="68"/>
      <c r="I38" s="98">
        <v>108.85294843750002</v>
      </c>
      <c r="J38" s="98">
        <v>637.29623593749977</v>
      </c>
      <c r="K38" s="98">
        <v>55.464721875000009</v>
      </c>
      <c r="L38" s="98">
        <v>337.36588437500001</v>
      </c>
      <c r="M38" s="98">
        <v>1138.9797906250001</v>
      </c>
      <c r="N38" s="98">
        <v>785.59052499999973</v>
      </c>
      <c r="O38" s="98">
        <v>353.38926562499995</v>
      </c>
      <c r="P38" s="83"/>
      <c r="Q38" s="65">
        <f t="shared" si="122"/>
        <v>1.6760108901456405E-2</v>
      </c>
      <c r="R38" s="65">
        <f t="shared" si="123"/>
        <v>-0.42014648253016385</v>
      </c>
      <c r="S38" s="65">
        <f t="shared" si="124"/>
        <v>-0.10415192554385211</v>
      </c>
      <c r="T38" s="65">
        <f t="shared" si="125"/>
        <v>-0.50919995730411949</v>
      </c>
      <c r="U38" s="65">
        <f t="shared" si="126"/>
        <v>1.2056140424741026</v>
      </c>
      <c r="V38" s="65">
        <f t="shared" si="127"/>
        <v>-0.12996598035699125</v>
      </c>
      <c r="W38" s="65"/>
      <c r="X38" s="65">
        <f t="shared" si="128"/>
        <v>-0.76281384080481496</v>
      </c>
      <c r="Y38" s="65">
        <f t="shared" si="129"/>
        <v>4.620812086701287E-3</v>
      </c>
      <c r="Z38" s="65">
        <f t="shared" si="130"/>
        <v>2.2568993937690167</v>
      </c>
      <c r="AA38" s="65">
        <f t="shared" si="131"/>
        <v>7.149210100604475E-2</v>
      </c>
      <c r="AB38" s="65">
        <f t="shared" si="132"/>
        <v>-0.20082007252745726</v>
      </c>
      <c r="AC38" s="65">
        <f t="shared" si="133"/>
        <v>-0.1684829526406102</v>
      </c>
      <c r="AD38" s="65">
        <f t="shared" si="134"/>
        <v>-0.26441276954682524</v>
      </c>
      <c r="AE38" s="97"/>
      <c r="AF38" s="65">
        <f t="shared" si="135"/>
        <v>-0.14043702095932342</v>
      </c>
      <c r="AG38" s="65">
        <f t="shared" si="136"/>
        <v>-0.13354146922350751</v>
      </c>
      <c r="AH38" s="65">
        <f t="shared" si="137"/>
        <v>-8.5495228507195264E-3</v>
      </c>
      <c r="AI38" s="65">
        <f t="shared" si="138"/>
        <v>-0.15087649806106851</v>
      </c>
      <c r="AJ38" s="65">
        <f t="shared" si="139"/>
        <v>-0.10134387095822273</v>
      </c>
      <c r="AK38" s="65">
        <f t="shared" si="140"/>
        <v>-1.7739090426531656E-2</v>
      </c>
      <c r="AL38" s="65"/>
      <c r="AM38" s="65">
        <f t="shared" si="141"/>
        <v>-0.24740979096552662</v>
      </c>
      <c r="AN38" s="65">
        <f t="shared" si="142"/>
        <v>-0.19996985239078624</v>
      </c>
      <c r="AO38" s="65">
        <f t="shared" si="143"/>
        <v>-0.66337713141525767</v>
      </c>
      <c r="AP38" s="65">
        <f t="shared" si="144"/>
        <v>-0.10272617057015965</v>
      </c>
      <c r="AQ38" s="65">
        <f t="shared" si="145"/>
        <v>-0.23145039014249202</v>
      </c>
      <c r="AR38" s="65">
        <f t="shared" si="146"/>
        <v>-0.20744140594162497</v>
      </c>
      <c r="AS38" s="65">
        <f t="shared" si="147"/>
        <v>-0.27994055294211972</v>
      </c>
    </row>
    <row r="39" spans="1:45" s="36" customFormat="1" x14ac:dyDescent="0.2">
      <c r="A39" s="32" t="s">
        <v>148</v>
      </c>
      <c r="B39" s="98">
        <v>1067.81616984127</v>
      </c>
      <c r="C39" s="98">
        <v>13029.37891269841</v>
      </c>
      <c r="D39" s="98">
        <v>208832.36188412693</v>
      </c>
      <c r="E39" s="98">
        <v>315.44036190476197</v>
      </c>
      <c r="F39" s="98">
        <v>436.25003492063485</v>
      </c>
      <c r="G39" s="98">
        <v>223681.24736349209</v>
      </c>
      <c r="H39" s="68"/>
      <c r="I39" s="98">
        <v>226.6114015873016</v>
      </c>
      <c r="J39" s="98">
        <v>758.3204539682539</v>
      </c>
      <c r="K39" s="98">
        <v>188.63702539682544</v>
      </c>
      <c r="L39" s="98">
        <v>347.92834285714281</v>
      </c>
      <c r="M39" s="98">
        <v>1521.4972238095238</v>
      </c>
      <c r="N39" s="98">
        <v>1161.1590428571428</v>
      </c>
      <c r="O39" s="98">
        <v>360.33818095238092</v>
      </c>
      <c r="P39" s="83"/>
      <c r="Q39" s="65">
        <f t="shared" si="122"/>
        <v>6.3739526061359575E-2</v>
      </c>
      <c r="R39" s="65">
        <f t="shared" si="123"/>
        <v>-0.3486638202894411</v>
      </c>
      <c r="S39" s="65">
        <f t="shared" si="124"/>
        <v>-8.8155201125459159E-2</v>
      </c>
      <c r="T39" s="65">
        <f t="shared" si="125"/>
        <v>-0.65041093482535928</v>
      </c>
      <c r="U39" s="65">
        <f t="shared" si="126"/>
        <v>0.605866260898688</v>
      </c>
      <c r="V39" s="65">
        <f t="shared" si="127"/>
        <v>-0.10956233984033026</v>
      </c>
      <c r="W39" s="65"/>
      <c r="X39" s="65">
        <f t="shared" si="128"/>
        <v>1.3908774345419377</v>
      </c>
      <c r="Y39" s="65">
        <f t="shared" si="129"/>
        <v>0.30235501900490047</v>
      </c>
      <c r="Z39" s="65">
        <f t="shared" si="130"/>
        <v>2.7354031688311093</v>
      </c>
      <c r="AA39" s="65">
        <f t="shared" si="131"/>
        <v>0.14039541710899561</v>
      </c>
      <c r="AB39" s="65">
        <f t="shared" si="132"/>
        <v>0.47339877240294959</v>
      </c>
      <c r="AC39" s="65">
        <f t="shared" si="133"/>
        <v>0.91486397598950586</v>
      </c>
      <c r="AD39" s="65">
        <f t="shared" si="134"/>
        <v>-0.15463602937423893</v>
      </c>
      <c r="AE39" s="97"/>
      <c r="AF39" s="65">
        <f t="shared" si="135"/>
        <v>2.6009754371245641E-2</v>
      </c>
      <c r="AG39" s="65">
        <f t="shared" si="136"/>
        <v>2.247552501654182E-2</v>
      </c>
      <c r="AH39" s="65">
        <f t="shared" si="137"/>
        <v>-2.2945959462095877E-2</v>
      </c>
      <c r="AI39" s="65">
        <f t="shared" si="138"/>
        <v>-0.26954481723033175</v>
      </c>
      <c r="AJ39" s="65">
        <f t="shared" si="139"/>
        <v>-0.34235233045864133</v>
      </c>
      <c r="AK39" s="65">
        <f t="shared" si="140"/>
        <v>-2.1583909850103056E-2</v>
      </c>
      <c r="AL39" s="65"/>
      <c r="AM39" s="65">
        <f t="shared" si="141"/>
        <v>1.0818122507486772</v>
      </c>
      <c r="AN39" s="65">
        <f t="shared" si="142"/>
        <v>0.18990260918883428</v>
      </c>
      <c r="AO39" s="65">
        <f t="shared" si="143"/>
        <v>2.4010271578022837</v>
      </c>
      <c r="AP39" s="65">
        <f t="shared" si="144"/>
        <v>3.130861468613122E-2</v>
      </c>
      <c r="AQ39" s="65">
        <f t="shared" si="145"/>
        <v>0.33584216009190326</v>
      </c>
      <c r="AR39" s="65">
        <f t="shared" si="146"/>
        <v>0.47807159825042844</v>
      </c>
      <c r="AS39" s="65">
        <f t="shared" si="147"/>
        <v>1.9663628761024121E-2</v>
      </c>
    </row>
    <row r="40" spans="1:45" s="36" customFormat="1" x14ac:dyDescent="0.2">
      <c r="A40" s="32"/>
      <c r="B40" s="68"/>
      <c r="C40" s="68"/>
      <c r="D40" s="68"/>
      <c r="E40" s="68"/>
      <c r="F40" s="68"/>
      <c r="G40" s="98"/>
      <c r="H40" s="68"/>
      <c r="I40" s="98"/>
      <c r="J40" s="98"/>
      <c r="K40" s="98"/>
      <c r="L40" s="98"/>
      <c r="M40" s="98"/>
      <c r="N40" s="98"/>
      <c r="O40" s="98"/>
      <c r="P40" s="83"/>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row>
    <row r="41" spans="1:45" s="36" customFormat="1" x14ac:dyDescent="0.2">
      <c r="A41" s="53">
        <v>43831</v>
      </c>
      <c r="B41" s="98">
        <v>2117.2287857142856</v>
      </c>
      <c r="C41" s="98">
        <v>23430.179038095237</v>
      </c>
      <c r="D41" s="98">
        <v>275108.37651428569</v>
      </c>
      <c r="E41" s="98">
        <v>977.77242380952384</v>
      </c>
      <c r="F41" s="98">
        <v>556.64365714285702</v>
      </c>
      <c r="G41" s="98">
        <v>302190.20041904761</v>
      </c>
      <c r="H41" s="68"/>
      <c r="I41" s="98">
        <v>360.39035238095232</v>
      </c>
      <c r="J41" s="98">
        <v>797.79672857142839</v>
      </c>
      <c r="K41" s="98">
        <v>26.799647619047619</v>
      </c>
      <c r="L41" s="98">
        <v>680.89545238095229</v>
      </c>
      <c r="M41" s="98">
        <v>1865.8821809523806</v>
      </c>
      <c r="N41" s="98">
        <v>1087.0504333333333</v>
      </c>
      <c r="O41" s="98">
        <v>778.83174761904763</v>
      </c>
      <c r="P41" s="83"/>
      <c r="Q41" s="65" t="s">
        <v>111</v>
      </c>
      <c r="R41" s="65" t="s">
        <v>111</v>
      </c>
      <c r="S41" s="65" t="s">
        <v>111</v>
      </c>
      <c r="T41" s="65" t="s">
        <v>111</v>
      </c>
      <c r="U41" s="65" t="s">
        <v>111</v>
      </c>
      <c r="V41" s="65" t="s">
        <v>111</v>
      </c>
      <c r="W41" s="97"/>
      <c r="X41" s="65" t="str">
        <f>IFERROR(I41/#REF!-1, "n/a")</f>
        <v>n/a</v>
      </c>
      <c r="Y41" s="65" t="str">
        <f>IFERROR(J41/#REF!-1, "n/a")</f>
        <v>n/a</v>
      </c>
      <c r="Z41" s="65" t="str">
        <f>IFERROR(K41/#REF!-1, "n/a")</f>
        <v>n/a</v>
      </c>
      <c r="AA41" s="65" t="str">
        <f>IFERROR(L41/#REF!-1, "n/a")</f>
        <v>n/a</v>
      </c>
      <c r="AB41" s="65" t="str">
        <f>IFERROR(M41/#REF!-1, "n/a")</f>
        <v>n/a</v>
      </c>
      <c r="AC41" s="65" t="str">
        <f>IFERROR(N41/#REF!-1, "n/a")</f>
        <v>n/a</v>
      </c>
      <c r="AD41" s="65" t="str">
        <f>IFERROR(O41/#REF!-1, "n/a")</f>
        <v>n/a</v>
      </c>
      <c r="AE41" s="97"/>
      <c r="AF41" s="65" t="str">
        <f>IFERROR(B41/#REF!-1, "n/a")</f>
        <v>n/a</v>
      </c>
      <c r="AG41" s="65" t="str">
        <f>IFERROR(C41/#REF!-1, "n/a")</f>
        <v>n/a</v>
      </c>
      <c r="AH41" s="65" t="str">
        <f>IFERROR(D41/#REF!-1, "n/a")</f>
        <v>n/a</v>
      </c>
      <c r="AI41" s="65" t="str">
        <f>IFERROR(E41/#REF!-1, "n/a")</f>
        <v>n/a</v>
      </c>
      <c r="AJ41" s="65" t="str">
        <f>IFERROR(F41/#REF!-1, "n/a")</f>
        <v>n/a</v>
      </c>
      <c r="AK41" s="65" t="str">
        <f>IFERROR(G41/#REF!-1, "n/a")</f>
        <v>n/a</v>
      </c>
      <c r="AL41" s="65"/>
      <c r="AM41" s="65" t="str">
        <f>IFERROR(I41/#REF!-1, "n/a")</f>
        <v>n/a</v>
      </c>
      <c r="AN41" s="65" t="str">
        <f>IFERROR(J41/#REF!-1, "n/a")</f>
        <v>n/a</v>
      </c>
      <c r="AO41" s="65" t="str">
        <f>IFERROR(K41/#REF!-1, "n/a")</f>
        <v>n/a</v>
      </c>
      <c r="AP41" s="65" t="str">
        <f>IFERROR(L41/#REF!-1, "n/a")</f>
        <v>n/a</v>
      </c>
      <c r="AQ41" s="65" t="str">
        <f>IFERROR(M41/#REF!-1, "n/a")</f>
        <v>n/a</v>
      </c>
      <c r="AR41" s="65" t="str">
        <f>IFERROR(N41/#REF!-1, "n/a")</f>
        <v>n/a</v>
      </c>
      <c r="AS41" s="65" t="str">
        <f>IFERROR(O41/#REF!-1, "n/a")</f>
        <v>n/a</v>
      </c>
    </row>
    <row r="42" spans="1:45" s="36" customFormat="1" x14ac:dyDescent="0.2">
      <c r="A42" s="53">
        <v>43862</v>
      </c>
      <c r="B42" s="98">
        <v>1859.2053157894736</v>
      </c>
      <c r="C42" s="98">
        <v>23943.987142105263</v>
      </c>
      <c r="D42" s="98">
        <v>295489.5900368421</v>
      </c>
      <c r="E42" s="98">
        <v>669.81258947368428</v>
      </c>
      <c r="F42" s="98">
        <v>628.79372105263155</v>
      </c>
      <c r="G42" s="98">
        <v>322591.38880526315</v>
      </c>
      <c r="H42" s="68"/>
      <c r="I42" s="98">
        <v>394.23964210526321</v>
      </c>
      <c r="J42" s="98">
        <v>623.39684210526309</v>
      </c>
      <c r="K42" s="98">
        <v>1.4592105263157893</v>
      </c>
      <c r="L42" s="98">
        <v>441.05711052631591</v>
      </c>
      <c r="M42" s="98">
        <v>1460.1528052631579</v>
      </c>
      <c r="N42" s="98">
        <v>993.14338947368401</v>
      </c>
      <c r="O42" s="98">
        <v>467.00941578947362</v>
      </c>
      <c r="P42" s="83"/>
      <c r="Q42" s="65" t="s">
        <v>111</v>
      </c>
      <c r="R42" s="65" t="s">
        <v>111</v>
      </c>
      <c r="S42" s="65" t="s">
        <v>111</v>
      </c>
      <c r="T42" s="65" t="s">
        <v>111</v>
      </c>
      <c r="U42" s="65" t="s">
        <v>111</v>
      </c>
      <c r="V42" s="65" t="s">
        <v>111</v>
      </c>
      <c r="W42" s="97"/>
      <c r="X42" s="65" t="str">
        <f>IFERROR(I42/#REF!-1, "n/a")</f>
        <v>n/a</v>
      </c>
      <c r="Y42" s="65" t="str">
        <f>IFERROR(J42/#REF!-1, "n/a")</f>
        <v>n/a</v>
      </c>
      <c r="Z42" s="65" t="str">
        <f>IFERROR(K42/#REF!-1, "n/a")</f>
        <v>n/a</v>
      </c>
      <c r="AA42" s="65" t="str">
        <f>IFERROR(L42/#REF!-1, "n/a")</f>
        <v>n/a</v>
      </c>
      <c r="AB42" s="65" t="str">
        <f>IFERROR(M42/#REF!-1, "n/a")</f>
        <v>n/a</v>
      </c>
      <c r="AC42" s="65" t="str">
        <f>IFERROR(N42/#REF!-1, "n/a")</f>
        <v>n/a</v>
      </c>
      <c r="AD42" s="65" t="str">
        <f>IFERROR(O42/#REF!-1, "n/a")</f>
        <v>n/a</v>
      </c>
      <c r="AE42" s="97"/>
      <c r="AF42" s="65">
        <f t="shared" ref="AF42:AF60" si="148">IFERROR(B42/B41-1, "n/a")</f>
        <v>-0.12186848755589874</v>
      </c>
      <c r="AG42" s="65">
        <f t="shared" ref="AG42:AG60" si="149">IFERROR(C42/C41-1, "n/a")</f>
        <v>2.1929328972460027E-2</v>
      </c>
      <c r="AH42" s="65">
        <f t="shared" ref="AH42:AH60" si="150">IFERROR(D42/D41-1, "n/a")</f>
        <v>7.4084307358405876E-2</v>
      </c>
      <c r="AI42" s="65">
        <f t="shared" ref="AI42:AJ60" si="151">IFERROR(E42/E41-1, "n/a")</f>
        <v>-0.31496064609389318</v>
      </c>
      <c r="AJ42" s="65">
        <f t="shared" si="151"/>
        <v>0.12961625087063178</v>
      </c>
      <c r="AK42" s="65">
        <f t="shared" ref="AK42:AK60" si="152">IFERROR(G42/G41-1, "n/a")</f>
        <v>6.7511085263271875E-2</v>
      </c>
      <c r="AL42" s="65"/>
      <c r="AM42" s="65">
        <f t="shared" ref="AM42:AM52" si="153">IFERROR(I42/I41-1, "n/a")</f>
        <v>9.3923961894879948E-2</v>
      </c>
      <c r="AN42" s="65">
        <f t="shared" ref="AN42:AN52" si="154">IFERROR(J42/J41-1, "n/a")</f>
        <v>-0.21860190725330975</v>
      </c>
      <c r="AO42" s="65">
        <f t="shared" ref="AO42:AO52" si="155">IFERROR(K42/K41-1, "n/a")</f>
        <v>-0.94555113010968594</v>
      </c>
      <c r="AP42" s="65">
        <f t="shared" ref="AP42:AP52" si="156">IFERROR(L42/L41-1, "n/a")</f>
        <v>-0.35223960009715249</v>
      </c>
      <c r="AQ42" s="65">
        <f t="shared" ref="AQ42:AQ52" si="157">IFERROR(M42/M41-1, "n/a")</f>
        <v>-0.21744640676193761</v>
      </c>
      <c r="AR42" s="65">
        <f t="shared" ref="AR42:AR52" si="158">IFERROR(N42/N41-1, "n/a")</f>
        <v>-8.6387016627823443E-2</v>
      </c>
      <c r="AS42" s="65">
        <f t="shared" ref="AS42:AS52" si="159">IFERROR(O42/O41-1, "n/a")</f>
        <v>-0.40037188106781774</v>
      </c>
    </row>
    <row r="43" spans="1:45" s="36" customFormat="1" x14ac:dyDescent="0.2">
      <c r="A43" s="53">
        <v>43891</v>
      </c>
      <c r="B43" s="98">
        <v>2636.7357181818184</v>
      </c>
      <c r="C43" s="98">
        <v>34451.432136363641</v>
      </c>
      <c r="D43" s="98">
        <v>295449.63447727275</v>
      </c>
      <c r="E43" s="98">
        <v>1973.5924</v>
      </c>
      <c r="F43" s="98">
        <v>1123.4528954545453</v>
      </c>
      <c r="G43" s="98">
        <v>335634.84762727271</v>
      </c>
      <c r="H43" s="68"/>
      <c r="I43" s="98">
        <v>337.49271363636365</v>
      </c>
      <c r="J43" s="98">
        <v>1228.1855590909092</v>
      </c>
      <c r="K43" s="98">
        <v>167.24721363636363</v>
      </c>
      <c r="L43" s="98">
        <v>1664.6493227272724</v>
      </c>
      <c r="M43" s="98">
        <v>3397.5748090909092</v>
      </c>
      <c r="N43" s="98">
        <v>1765.4592136363638</v>
      </c>
      <c r="O43" s="98">
        <v>1632.1155954545452</v>
      </c>
      <c r="P43" s="83"/>
      <c r="Q43" s="65" t="s">
        <v>111</v>
      </c>
      <c r="R43" s="65" t="s">
        <v>111</v>
      </c>
      <c r="S43" s="65" t="s">
        <v>111</v>
      </c>
      <c r="T43" s="65" t="s">
        <v>111</v>
      </c>
      <c r="U43" s="65" t="s">
        <v>111</v>
      </c>
      <c r="V43" s="65" t="s">
        <v>111</v>
      </c>
      <c r="W43" s="97"/>
      <c r="X43" s="65" t="str">
        <f>IFERROR(I43/#REF!-1, "n/a")</f>
        <v>n/a</v>
      </c>
      <c r="Y43" s="65" t="str">
        <f>IFERROR(J43/#REF!-1, "n/a")</f>
        <v>n/a</v>
      </c>
      <c r="Z43" s="65" t="str">
        <f>IFERROR(K43/#REF!-1, "n/a")</f>
        <v>n/a</v>
      </c>
      <c r="AA43" s="65" t="str">
        <f>IFERROR(L43/#REF!-1, "n/a")</f>
        <v>n/a</v>
      </c>
      <c r="AB43" s="65" t="str">
        <f>IFERROR(M43/#REF!-1, "n/a")</f>
        <v>n/a</v>
      </c>
      <c r="AC43" s="65" t="str">
        <f>IFERROR(N43/#REF!-1, "n/a")</f>
        <v>n/a</v>
      </c>
      <c r="AD43" s="65" t="str">
        <f>IFERROR(O43/#REF!-1, "n/a")</f>
        <v>n/a</v>
      </c>
      <c r="AE43" s="97"/>
      <c r="AF43" s="65">
        <f t="shared" si="148"/>
        <v>0.41820577630081823</v>
      </c>
      <c r="AG43" s="65">
        <f t="shared" si="149"/>
        <v>0.43883439010795078</v>
      </c>
      <c r="AH43" s="65">
        <f t="shared" si="150"/>
        <v>-1.3521816306416579E-4</v>
      </c>
      <c r="AI43" s="65">
        <f t="shared" si="151"/>
        <v>1.9464844809064892</v>
      </c>
      <c r="AJ43" s="65">
        <f t="shared" si="151"/>
        <v>0.78667957048589798</v>
      </c>
      <c r="AK43" s="65">
        <f t="shared" si="152"/>
        <v>4.0433375702670915E-2</v>
      </c>
      <c r="AL43" s="65"/>
      <c r="AM43" s="65">
        <f t="shared" si="153"/>
        <v>-0.14394018867779912</v>
      </c>
      <c r="AN43" s="65">
        <f t="shared" si="154"/>
        <v>0.97015043410105228</v>
      </c>
      <c r="AO43" s="65">
        <f t="shared" si="155"/>
        <v>113.61486236576769</v>
      </c>
      <c r="AP43" s="65">
        <f t="shared" si="156"/>
        <v>2.7742262464396892</v>
      </c>
      <c r="AQ43" s="65">
        <f t="shared" si="157"/>
        <v>1.3268625015438551</v>
      </c>
      <c r="AR43" s="65">
        <f t="shared" si="158"/>
        <v>0.77764785261468461</v>
      </c>
      <c r="AS43" s="65">
        <f t="shared" si="159"/>
        <v>2.4948237450319368</v>
      </c>
    </row>
    <row r="44" spans="1:45" s="36" customFormat="1" x14ac:dyDescent="0.2">
      <c r="A44" s="53">
        <v>43922</v>
      </c>
      <c r="B44" s="98">
        <v>2244.8472047619048</v>
      </c>
      <c r="C44" s="98">
        <v>30227.975533333334</v>
      </c>
      <c r="D44" s="98">
        <v>245942.24239047623</v>
      </c>
      <c r="E44" s="98">
        <v>382.76974285714289</v>
      </c>
      <c r="F44" s="98">
        <v>672.77978095238086</v>
      </c>
      <c r="G44" s="98">
        <v>279470.61465238093</v>
      </c>
      <c r="H44" s="68"/>
      <c r="I44" s="98">
        <v>390.10065714285719</v>
      </c>
      <c r="J44" s="98">
        <v>1207.8255857142856</v>
      </c>
      <c r="K44" s="98">
        <v>224.34350000000003</v>
      </c>
      <c r="L44" s="98">
        <v>1041.7400047619051</v>
      </c>
      <c r="M44" s="98">
        <v>2864.0097476190476</v>
      </c>
      <c r="N44" s="98">
        <v>1684.0197476190474</v>
      </c>
      <c r="O44" s="98">
        <v>1179.99</v>
      </c>
      <c r="P44" s="83"/>
      <c r="Q44" s="65" t="s">
        <v>111</v>
      </c>
      <c r="R44" s="65" t="s">
        <v>111</v>
      </c>
      <c r="S44" s="65" t="s">
        <v>111</v>
      </c>
      <c r="T44" s="65" t="s">
        <v>111</v>
      </c>
      <c r="U44" s="65" t="s">
        <v>111</v>
      </c>
      <c r="V44" s="65" t="s">
        <v>111</v>
      </c>
      <c r="W44" s="97"/>
      <c r="X44" s="65" t="str">
        <f>IFERROR(I44/#REF!-1, "n/a")</f>
        <v>n/a</v>
      </c>
      <c r="Y44" s="65" t="str">
        <f>IFERROR(J44/#REF!-1, "n/a")</f>
        <v>n/a</v>
      </c>
      <c r="Z44" s="65" t="str">
        <f>IFERROR(K44/#REF!-1, "n/a")</f>
        <v>n/a</v>
      </c>
      <c r="AA44" s="65" t="str">
        <f>IFERROR(L44/#REF!-1, "n/a")</f>
        <v>n/a</v>
      </c>
      <c r="AB44" s="65" t="str">
        <f>IFERROR(M44/#REF!-1, "n/a")</f>
        <v>n/a</v>
      </c>
      <c r="AC44" s="65" t="str">
        <f>IFERROR(N44/#REF!-1, "n/a")</f>
        <v>n/a</v>
      </c>
      <c r="AD44" s="65" t="str">
        <f>IFERROR(O44/#REF!-1, "n/a")</f>
        <v>n/a</v>
      </c>
      <c r="AE44" s="97"/>
      <c r="AF44" s="65">
        <f t="shared" si="148"/>
        <v>-0.14862639085048057</v>
      </c>
      <c r="AG44" s="65">
        <f t="shared" si="149"/>
        <v>-0.12259161205006708</v>
      </c>
      <c r="AH44" s="65">
        <f t="shared" si="150"/>
        <v>-0.16756626615696435</v>
      </c>
      <c r="AI44" s="65">
        <f t="shared" si="151"/>
        <v>-0.8060543084493319</v>
      </c>
      <c r="AJ44" s="65">
        <f t="shared" si="151"/>
        <v>-0.40114998708497129</v>
      </c>
      <c r="AK44" s="65">
        <f t="shared" si="152"/>
        <v>-0.1673373112831924</v>
      </c>
      <c r="AL44" s="65"/>
      <c r="AM44" s="65">
        <f t="shared" si="153"/>
        <v>0.15587875346896141</v>
      </c>
      <c r="AN44" s="65">
        <f t="shared" si="154"/>
        <v>-1.6577277941367319E-2</v>
      </c>
      <c r="AO44" s="65">
        <f t="shared" si="155"/>
        <v>0.34138856559833464</v>
      </c>
      <c r="AP44" s="65">
        <f t="shared" si="156"/>
        <v>-0.37419852305278689</v>
      </c>
      <c r="AQ44" s="65">
        <f t="shared" si="157"/>
        <v>-0.15704291780248625</v>
      </c>
      <c r="AR44" s="65">
        <f t="shared" si="158"/>
        <v>-4.6129338694590016E-2</v>
      </c>
      <c r="AS44" s="65">
        <f t="shared" si="159"/>
        <v>-0.27701812096748446</v>
      </c>
    </row>
    <row r="45" spans="1:45" s="36" customFormat="1" x14ac:dyDescent="0.2">
      <c r="A45" s="53">
        <v>43952</v>
      </c>
      <c r="B45" s="98">
        <v>1866.917105</v>
      </c>
      <c r="C45" s="98">
        <v>25657.985509999999</v>
      </c>
      <c r="D45" s="98">
        <v>240778.65831499998</v>
      </c>
      <c r="E45" s="98">
        <v>729.21803999999997</v>
      </c>
      <c r="F45" s="98">
        <v>557.64110000000005</v>
      </c>
      <c r="G45" s="98">
        <v>269590.42006999999</v>
      </c>
      <c r="H45" s="68"/>
      <c r="I45" s="98">
        <v>194.11157999999998</v>
      </c>
      <c r="J45" s="98">
        <v>1107.4437249999999</v>
      </c>
      <c r="K45" s="98">
        <v>112.08185499999999</v>
      </c>
      <c r="L45" s="98">
        <v>633.53167499999995</v>
      </c>
      <c r="M45" s="98">
        <v>2047.1688349999997</v>
      </c>
      <c r="N45" s="98">
        <v>1235.5772249999998</v>
      </c>
      <c r="O45" s="98">
        <v>811.59161000000017</v>
      </c>
      <c r="P45" s="83"/>
      <c r="Q45" s="65" t="s">
        <v>111</v>
      </c>
      <c r="R45" s="65" t="s">
        <v>111</v>
      </c>
      <c r="S45" s="65" t="s">
        <v>111</v>
      </c>
      <c r="T45" s="65" t="s">
        <v>111</v>
      </c>
      <c r="U45" s="65" t="s">
        <v>111</v>
      </c>
      <c r="V45" s="65" t="s">
        <v>111</v>
      </c>
      <c r="W45" s="97"/>
      <c r="X45" s="65" t="str">
        <f>IFERROR(I45/#REF!-1, "n/a")</f>
        <v>n/a</v>
      </c>
      <c r="Y45" s="65" t="str">
        <f>IFERROR(J45/#REF!-1, "n/a")</f>
        <v>n/a</v>
      </c>
      <c r="Z45" s="65" t="str">
        <f>IFERROR(K45/#REF!-1, "n/a")</f>
        <v>n/a</v>
      </c>
      <c r="AA45" s="65" t="str">
        <f>IFERROR(L45/#REF!-1, "n/a")</f>
        <v>n/a</v>
      </c>
      <c r="AB45" s="65" t="str">
        <f>IFERROR(M45/#REF!-1, "n/a")</f>
        <v>n/a</v>
      </c>
      <c r="AC45" s="65" t="str">
        <f>IFERROR(N45/#REF!-1, "n/a")</f>
        <v>n/a</v>
      </c>
      <c r="AD45" s="65" t="str">
        <f>IFERROR(O45/#REF!-1, "n/a")</f>
        <v>n/a</v>
      </c>
      <c r="AE45" s="97"/>
      <c r="AF45" s="65">
        <f t="shared" si="148"/>
        <v>-0.16835448709391743</v>
      </c>
      <c r="AG45" s="65">
        <f t="shared" si="149"/>
        <v>-0.15118412472889109</v>
      </c>
      <c r="AH45" s="65">
        <f t="shared" si="150"/>
        <v>-2.0995108547795405E-2</v>
      </c>
      <c r="AI45" s="65">
        <f t="shared" si="151"/>
        <v>0.90510889015634222</v>
      </c>
      <c r="AJ45" s="65">
        <f t="shared" si="151"/>
        <v>-0.17113873545574088</v>
      </c>
      <c r="AK45" s="65">
        <f t="shared" si="152"/>
        <v>-3.5353250268084224E-2</v>
      </c>
      <c r="AL45" s="65"/>
      <c r="AM45" s="65">
        <f t="shared" si="153"/>
        <v>-0.50240642653181911</v>
      </c>
      <c r="AN45" s="65">
        <f t="shared" si="154"/>
        <v>-8.3109566398961277E-2</v>
      </c>
      <c r="AO45" s="65">
        <f t="shared" si="155"/>
        <v>-0.50040070249416635</v>
      </c>
      <c r="AP45" s="65">
        <f t="shared" si="156"/>
        <v>-0.39185240837055424</v>
      </c>
      <c r="AQ45" s="65">
        <f t="shared" si="157"/>
        <v>-0.28520884515079481</v>
      </c>
      <c r="AR45" s="65">
        <f t="shared" si="158"/>
        <v>-0.26629291209505024</v>
      </c>
      <c r="AS45" s="65">
        <f t="shared" si="159"/>
        <v>-0.31220467122602724</v>
      </c>
    </row>
    <row r="46" spans="1:45" s="36" customFormat="1" x14ac:dyDescent="0.2">
      <c r="A46" s="53">
        <v>43983</v>
      </c>
      <c r="B46" s="98">
        <v>2123.8620590909095</v>
      </c>
      <c r="C46" s="98">
        <v>23232.103918181812</v>
      </c>
      <c r="D46" s="98">
        <v>223016.35511363635</v>
      </c>
      <c r="E46" s="98">
        <v>415.83899545454551</v>
      </c>
      <c r="F46" s="98">
        <v>645.15617272727275</v>
      </c>
      <c r="G46" s="98">
        <v>249433.31625909088</v>
      </c>
      <c r="H46" s="68"/>
      <c r="I46" s="98">
        <v>448.51994090909085</v>
      </c>
      <c r="J46" s="98">
        <v>846.39683636363623</v>
      </c>
      <c r="K46" s="98">
        <v>45.357599999999998</v>
      </c>
      <c r="L46" s="98">
        <v>701.14135909090908</v>
      </c>
      <c r="M46" s="98">
        <v>2041.4157363636364</v>
      </c>
      <c r="N46" s="98">
        <v>1276.1674454545455</v>
      </c>
      <c r="O46" s="98">
        <v>765.24829090909088</v>
      </c>
      <c r="P46" s="83"/>
      <c r="Q46" s="65" t="s">
        <v>111</v>
      </c>
      <c r="R46" s="65" t="s">
        <v>111</v>
      </c>
      <c r="S46" s="65" t="s">
        <v>111</v>
      </c>
      <c r="T46" s="65" t="s">
        <v>111</v>
      </c>
      <c r="U46" s="65" t="s">
        <v>111</v>
      </c>
      <c r="V46" s="65" t="s">
        <v>111</v>
      </c>
      <c r="W46" s="97"/>
      <c r="X46" s="65" t="str">
        <f>IFERROR(I46/#REF!-1, "n/a")</f>
        <v>n/a</v>
      </c>
      <c r="Y46" s="65" t="str">
        <f>IFERROR(J46/#REF!-1, "n/a")</f>
        <v>n/a</v>
      </c>
      <c r="Z46" s="65" t="str">
        <f>IFERROR(K46/#REF!-1, "n/a")</f>
        <v>n/a</v>
      </c>
      <c r="AA46" s="65" t="str">
        <f>IFERROR(L46/#REF!-1, "n/a")</f>
        <v>n/a</v>
      </c>
      <c r="AB46" s="65" t="str">
        <f>IFERROR(M46/#REF!-1, "n/a")</f>
        <v>n/a</v>
      </c>
      <c r="AC46" s="65" t="str">
        <f>IFERROR(N46/#REF!-1, "n/a")</f>
        <v>n/a</v>
      </c>
      <c r="AD46" s="65" t="str">
        <f>IFERROR(O46/#REF!-1, "n/a")</f>
        <v>n/a</v>
      </c>
      <c r="AE46" s="97"/>
      <c r="AF46" s="65">
        <f t="shared" si="148"/>
        <v>0.13763061755808881</v>
      </c>
      <c r="AG46" s="65">
        <f t="shared" si="149"/>
        <v>-9.4546845498557075E-2</v>
      </c>
      <c r="AH46" s="65">
        <f t="shared" si="150"/>
        <v>-7.3770255743040081E-2</v>
      </c>
      <c r="AI46" s="65">
        <f t="shared" si="151"/>
        <v>-0.42974669763443385</v>
      </c>
      <c r="AJ46" s="65">
        <f t="shared" si="151"/>
        <v>0.15693798883775378</v>
      </c>
      <c r="AK46" s="65">
        <f t="shared" si="152"/>
        <v>-7.4769362374505932E-2</v>
      </c>
      <c r="AL46" s="65"/>
      <c r="AM46" s="65">
        <f t="shared" si="153"/>
        <v>1.3106294890242554</v>
      </c>
      <c r="AN46" s="65">
        <f t="shared" si="154"/>
        <v>-0.23572022915779645</v>
      </c>
      <c r="AO46" s="65">
        <f t="shared" si="155"/>
        <v>-0.59531719028026431</v>
      </c>
      <c r="AP46" s="65">
        <f t="shared" si="156"/>
        <v>0.10671871156388368</v>
      </c>
      <c r="AQ46" s="65">
        <f t="shared" si="157"/>
        <v>-2.8102707202277699E-3</v>
      </c>
      <c r="AR46" s="65">
        <f t="shared" si="158"/>
        <v>3.2851220978555862E-2</v>
      </c>
      <c r="AS46" s="65">
        <f t="shared" si="159"/>
        <v>-5.7101772024120923E-2</v>
      </c>
    </row>
    <row r="47" spans="1:45" s="36" customFormat="1" x14ac:dyDescent="0.2">
      <c r="A47" s="53">
        <v>44013</v>
      </c>
      <c r="B47" s="98">
        <v>1460.8580909090911</v>
      </c>
      <c r="C47" s="98">
        <v>23036.979318181817</v>
      </c>
      <c r="D47" s="98">
        <v>251911.32625909094</v>
      </c>
      <c r="E47" s="98">
        <v>862.39439999999991</v>
      </c>
      <c r="F47" s="98">
        <v>507.44273181818193</v>
      </c>
      <c r="G47" s="98">
        <v>277779.00080000004</v>
      </c>
      <c r="H47" s="68"/>
      <c r="I47" s="98">
        <v>212.89765909090909</v>
      </c>
      <c r="J47" s="98">
        <v>777.31569090909079</v>
      </c>
      <c r="K47" s="98">
        <v>34.260786363636363</v>
      </c>
      <c r="L47" s="98">
        <v>419.96603636363631</v>
      </c>
      <c r="M47" s="98">
        <v>1444.4401727272725</v>
      </c>
      <c r="N47" s="98">
        <v>1006.7362136363638</v>
      </c>
      <c r="O47" s="98">
        <v>437.70395909090917</v>
      </c>
      <c r="P47" s="83"/>
      <c r="Q47" s="65" t="s">
        <v>111</v>
      </c>
      <c r="R47" s="65" t="s">
        <v>111</v>
      </c>
      <c r="S47" s="65" t="s">
        <v>111</v>
      </c>
      <c r="T47" s="65" t="s">
        <v>111</v>
      </c>
      <c r="U47" s="65" t="s">
        <v>111</v>
      </c>
      <c r="V47" s="65" t="s">
        <v>111</v>
      </c>
      <c r="W47" s="97"/>
      <c r="X47" s="65" t="str">
        <f>IFERROR(I47/#REF!-1, "n/a")</f>
        <v>n/a</v>
      </c>
      <c r="Y47" s="65" t="str">
        <f>IFERROR(J47/#REF!-1, "n/a")</f>
        <v>n/a</v>
      </c>
      <c r="Z47" s="65" t="str">
        <f>IFERROR(K47/#REF!-1, "n/a")</f>
        <v>n/a</v>
      </c>
      <c r="AA47" s="65" t="str">
        <f>IFERROR(L47/#REF!-1, "n/a")</f>
        <v>n/a</v>
      </c>
      <c r="AB47" s="65" t="str">
        <f>IFERROR(M47/#REF!-1, "n/a")</f>
        <v>n/a</v>
      </c>
      <c r="AC47" s="65" t="str">
        <f>IFERROR(N47/#REF!-1, "n/a")</f>
        <v>n/a</v>
      </c>
      <c r="AD47" s="65" t="str">
        <f>IFERROR(O47/#REF!-1, "n/a")</f>
        <v>n/a</v>
      </c>
      <c r="AE47" s="97"/>
      <c r="AF47" s="65">
        <f t="shared" si="148"/>
        <v>-0.31216903439840549</v>
      </c>
      <c r="AG47" s="65">
        <f t="shared" si="149"/>
        <v>-8.3989207644378228E-3</v>
      </c>
      <c r="AH47" s="65">
        <f t="shared" si="150"/>
        <v>0.12956435921810017</v>
      </c>
      <c r="AI47" s="65">
        <f t="shared" si="151"/>
        <v>1.0738661102654246</v>
      </c>
      <c r="AJ47" s="65">
        <f t="shared" si="151"/>
        <v>-0.21345752661240758</v>
      </c>
      <c r="AK47" s="65">
        <f t="shared" si="152"/>
        <v>0.11364033067445556</v>
      </c>
      <c r="AL47" s="65"/>
      <c r="AM47" s="65">
        <f t="shared" si="153"/>
        <v>-0.5253329012320086</v>
      </c>
      <c r="AN47" s="65">
        <f t="shared" si="154"/>
        <v>-8.1617915481983494E-2</v>
      </c>
      <c r="AO47" s="65">
        <f t="shared" si="155"/>
        <v>-0.24465169313111002</v>
      </c>
      <c r="AP47" s="65">
        <f t="shared" si="156"/>
        <v>-0.4010251557429747</v>
      </c>
      <c r="AQ47" s="65">
        <f t="shared" si="157"/>
        <v>-0.29243213569997917</v>
      </c>
      <c r="AR47" s="65">
        <f t="shared" si="158"/>
        <v>-0.21112529768553656</v>
      </c>
      <c r="AS47" s="65">
        <f t="shared" si="159"/>
        <v>-0.42802360450758981</v>
      </c>
    </row>
    <row r="48" spans="1:45" s="36" customFormat="1" x14ac:dyDescent="0.2">
      <c r="A48" s="53">
        <v>44044</v>
      </c>
      <c r="B48" s="98">
        <v>1230.3299761904759</v>
      </c>
      <c r="C48" s="98">
        <v>23101.911171428572</v>
      </c>
      <c r="D48" s="98">
        <v>269404.41215714283</v>
      </c>
      <c r="E48" s="98">
        <v>593.4924285714286</v>
      </c>
      <c r="F48" s="98">
        <v>291.99258095238099</v>
      </c>
      <c r="G48" s="98">
        <v>294622.13831428572</v>
      </c>
      <c r="H48" s="68"/>
      <c r="I48" s="98">
        <v>190.02685714285715</v>
      </c>
      <c r="J48" s="98">
        <v>739.71952857142867</v>
      </c>
      <c r="K48" s="98">
        <v>48.444638095238098</v>
      </c>
      <c r="L48" s="98">
        <v>524.02586666666662</v>
      </c>
      <c r="M48" s="98">
        <v>1502.2168904761907</v>
      </c>
      <c r="N48" s="98">
        <v>961.75732857142884</v>
      </c>
      <c r="O48" s="98">
        <v>540.45956190476181</v>
      </c>
      <c r="P48" s="83"/>
      <c r="Q48" s="65" t="s">
        <v>111</v>
      </c>
      <c r="R48" s="65" t="s">
        <v>111</v>
      </c>
      <c r="S48" s="65" t="s">
        <v>111</v>
      </c>
      <c r="T48" s="65" t="s">
        <v>111</v>
      </c>
      <c r="U48" s="65" t="s">
        <v>111</v>
      </c>
      <c r="V48" s="65" t="s">
        <v>111</v>
      </c>
      <c r="W48" s="97"/>
      <c r="X48" s="65" t="str">
        <f>IFERROR(I48/#REF!-1, "n/a")</f>
        <v>n/a</v>
      </c>
      <c r="Y48" s="65" t="str">
        <f>IFERROR(J48/#REF!-1, "n/a")</f>
        <v>n/a</v>
      </c>
      <c r="Z48" s="65" t="str">
        <f>IFERROR(K48/#REF!-1, "n/a")</f>
        <v>n/a</v>
      </c>
      <c r="AA48" s="65" t="str">
        <f>IFERROR(L48/#REF!-1, "n/a")</f>
        <v>n/a</v>
      </c>
      <c r="AB48" s="65" t="str">
        <f>IFERROR(M48/#REF!-1, "n/a")</f>
        <v>n/a</v>
      </c>
      <c r="AC48" s="65" t="str">
        <f>IFERROR(N48/#REF!-1, "n/a")</f>
        <v>n/a</v>
      </c>
      <c r="AD48" s="65" t="str">
        <f>IFERROR(O48/#REF!-1, "n/a")</f>
        <v>n/a</v>
      </c>
      <c r="AE48" s="97"/>
      <c r="AF48" s="65">
        <f t="shared" si="148"/>
        <v>-0.15780322274503589</v>
      </c>
      <c r="AG48" s="65">
        <f t="shared" si="149"/>
        <v>2.8185923314827388E-3</v>
      </c>
      <c r="AH48" s="65">
        <f t="shared" si="150"/>
        <v>6.9441442581506863E-2</v>
      </c>
      <c r="AI48" s="65">
        <f t="shared" si="151"/>
        <v>-0.31180857787176186</v>
      </c>
      <c r="AJ48" s="65">
        <f t="shared" si="151"/>
        <v>-0.42458022818424623</v>
      </c>
      <c r="AK48" s="65">
        <f t="shared" si="152"/>
        <v>6.0635028082675957E-2</v>
      </c>
      <c r="AL48" s="65"/>
      <c r="AM48" s="65">
        <f t="shared" si="153"/>
        <v>-0.10742627253729409</v>
      </c>
      <c r="AN48" s="65">
        <f t="shared" si="154"/>
        <v>-4.8366658202528279E-2</v>
      </c>
      <c r="AO48" s="65">
        <f t="shared" si="155"/>
        <v>0.41399667774865079</v>
      </c>
      <c r="AP48" s="65">
        <f t="shared" si="156"/>
        <v>0.2477815377739927</v>
      </c>
      <c r="AQ48" s="65">
        <f t="shared" si="157"/>
        <v>3.9999384425752238E-2</v>
      </c>
      <c r="AR48" s="65">
        <f t="shared" si="158"/>
        <v>-4.4677925017189701E-2</v>
      </c>
      <c r="AS48" s="65">
        <f t="shared" si="159"/>
        <v>0.23476050577031859</v>
      </c>
    </row>
    <row r="49" spans="1:45" s="36" customFormat="1" x14ac:dyDescent="0.2">
      <c r="A49" s="53">
        <v>44075</v>
      </c>
      <c r="B49" s="98">
        <v>1672.940280952381</v>
      </c>
      <c r="C49" s="98">
        <v>25092.515447619051</v>
      </c>
      <c r="D49" s="98">
        <v>255112.42666666667</v>
      </c>
      <c r="E49" s="98">
        <v>574.31384761904758</v>
      </c>
      <c r="F49" s="98">
        <v>240.29420000000002</v>
      </c>
      <c r="G49" s="98">
        <v>282692.4904428572</v>
      </c>
      <c r="H49" s="68"/>
      <c r="I49" s="98">
        <v>297.67878095238098</v>
      </c>
      <c r="J49" s="98">
        <v>725.35994285714276</v>
      </c>
      <c r="K49" s="98">
        <v>112.27080000000002</v>
      </c>
      <c r="L49" s="98">
        <v>491.85227142857138</v>
      </c>
      <c r="M49" s="98">
        <v>1627.1617952380952</v>
      </c>
      <c r="N49" s="98">
        <v>1026.203776190476</v>
      </c>
      <c r="O49" s="98">
        <v>600.9580190476189</v>
      </c>
      <c r="P49" s="83"/>
      <c r="Q49" s="65" t="s">
        <v>111</v>
      </c>
      <c r="R49" s="65" t="s">
        <v>111</v>
      </c>
      <c r="S49" s="65" t="s">
        <v>111</v>
      </c>
      <c r="T49" s="65" t="s">
        <v>111</v>
      </c>
      <c r="U49" s="65" t="s">
        <v>111</v>
      </c>
      <c r="V49" s="65" t="s">
        <v>111</v>
      </c>
      <c r="W49" s="97"/>
      <c r="X49" s="65" t="str">
        <f>IFERROR(I49/#REF!-1, "n/a")</f>
        <v>n/a</v>
      </c>
      <c r="Y49" s="65" t="str">
        <f>IFERROR(J49/#REF!-1, "n/a")</f>
        <v>n/a</v>
      </c>
      <c r="Z49" s="65" t="str">
        <f>IFERROR(K49/#REF!-1, "n/a")</f>
        <v>n/a</v>
      </c>
      <c r="AA49" s="65" t="str">
        <f>IFERROR(L49/#REF!-1, "n/a")</f>
        <v>n/a</v>
      </c>
      <c r="AB49" s="65" t="str">
        <f>IFERROR(M49/#REF!-1, "n/a")</f>
        <v>n/a</v>
      </c>
      <c r="AC49" s="65" t="str">
        <f>IFERROR(N49/#REF!-1, "n/a")</f>
        <v>n/a</v>
      </c>
      <c r="AD49" s="65" t="str">
        <f>IFERROR(O49/#REF!-1, "n/a")</f>
        <v>n/a</v>
      </c>
      <c r="AE49" s="97"/>
      <c r="AF49" s="65">
        <f t="shared" si="148"/>
        <v>0.35974926509746474</v>
      </c>
      <c r="AG49" s="65">
        <f t="shared" si="149"/>
        <v>8.6166216354098379E-2</v>
      </c>
      <c r="AH49" s="65">
        <f t="shared" si="150"/>
        <v>-5.3050302242784619E-2</v>
      </c>
      <c r="AI49" s="65">
        <f t="shared" si="151"/>
        <v>-3.2314786219842739E-2</v>
      </c>
      <c r="AJ49" s="65">
        <f t="shared" si="151"/>
        <v>-0.1770537483649699</v>
      </c>
      <c r="AK49" s="65">
        <f t="shared" si="152"/>
        <v>-4.049134915551611E-2</v>
      </c>
      <c r="AL49" s="65"/>
      <c r="AM49" s="65">
        <f t="shared" si="153"/>
        <v>0.5665089947185411</v>
      </c>
      <c r="AN49" s="65">
        <f t="shared" si="154"/>
        <v>-1.9412203084617219E-2</v>
      </c>
      <c r="AO49" s="65">
        <f t="shared" si="155"/>
        <v>1.3175072498071931</v>
      </c>
      <c r="AP49" s="65">
        <f t="shared" si="156"/>
        <v>-6.1396960120979838E-2</v>
      </c>
      <c r="AQ49" s="65">
        <f t="shared" si="157"/>
        <v>8.3173678550703789E-2</v>
      </c>
      <c r="AR49" s="65">
        <f t="shared" si="158"/>
        <v>6.7009052808336023E-2</v>
      </c>
      <c r="AS49" s="65">
        <f t="shared" si="159"/>
        <v>0.11193891533649647</v>
      </c>
    </row>
    <row r="50" spans="1:45" s="36" customFormat="1" x14ac:dyDescent="0.2">
      <c r="A50" s="53">
        <v>44105</v>
      </c>
      <c r="B50" s="98">
        <v>1953.1413090909089</v>
      </c>
      <c r="C50" s="98">
        <v>26737.692981818182</v>
      </c>
      <c r="D50" s="98">
        <v>270803.19737727277</v>
      </c>
      <c r="E50" s="98">
        <v>857.15114090909083</v>
      </c>
      <c r="F50" s="98">
        <v>227.99037727272733</v>
      </c>
      <c r="G50" s="98">
        <v>300579.17318636359</v>
      </c>
      <c r="H50" s="68"/>
      <c r="I50" s="98">
        <v>196.98373636363638</v>
      </c>
      <c r="J50" s="98">
        <v>655.49329090909077</v>
      </c>
      <c r="K50" s="98">
        <v>48.921931818181832</v>
      </c>
      <c r="L50" s="98">
        <v>699.15735909090915</v>
      </c>
      <c r="M50" s="98">
        <v>1600.5563181818181</v>
      </c>
      <c r="N50" s="98">
        <v>733.47449090909095</v>
      </c>
      <c r="O50" s="98">
        <v>867.08182727272731</v>
      </c>
      <c r="P50" s="83"/>
      <c r="Q50" s="65" t="s">
        <v>111</v>
      </c>
      <c r="R50" s="65" t="s">
        <v>111</v>
      </c>
      <c r="S50" s="65" t="s">
        <v>111</v>
      </c>
      <c r="T50" s="65" t="s">
        <v>111</v>
      </c>
      <c r="U50" s="65" t="s">
        <v>111</v>
      </c>
      <c r="V50" s="65" t="s">
        <v>111</v>
      </c>
      <c r="W50" s="97"/>
      <c r="X50" s="65" t="str">
        <f>IFERROR(I50/#REF!-1, "n/a")</f>
        <v>n/a</v>
      </c>
      <c r="Y50" s="65" t="str">
        <f>IFERROR(J50/#REF!-1, "n/a")</f>
        <v>n/a</v>
      </c>
      <c r="Z50" s="65" t="str">
        <f>IFERROR(K50/#REF!-1, "n/a")</f>
        <v>n/a</v>
      </c>
      <c r="AA50" s="65" t="str">
        <f>IFERROR(L50/#REF!-1, "n/a")</f>
        <v>n/a</v>
      </c>
      <c r="AB50" s="65" t="str">
        <f>IFERROR(M50/#REF!-1, "n/a")</f>
        <v>n/a</v>
      </c>
      <c r="AC50" s="65" t="str">
        <f>IFERROR(N50/#REF!-1, "n/a")</f>
        <v>n/a</v>
      </c>
      <c r="AD50" s="65" t="str">
        <f>IFERROR(O50/#REF!-1, "n/a")</f>
        <v>n/a</v>
      </c>
      <c r="AE50" s="97"/>
      <c r="AF50" s="65">
        <f t="shared" si="148"/>
        <v>0.16749015570299575</v>
      </c>
      <c r="AG50" s="65">
        <f t="shared" si="149"/>
        <v>6.5564472307826582E-2</v>
      </c>
      <c r="AH50" s="65">
        <f t="shared" si="150"/>
        <v>6.1505317148301319E-2</v>
      </c>
      <c r="AI50" s="65">
        <f t="shared" si="151"/>
        <v>0.49247862377445961</v>
      </c>
      <c r="AJ50" s="65">
        <f t="shared" si="151"/>
        <v>-5.1203161488178606E-2</v>
      </c>
      <c r="AK50" s="65">
        <f t="shared" si="152"/>
        <v>6.3272578325252571E-2</v>
      </c>
      <c r="AL50" s="65"/>
      <c r="AM50" s="65">
        <f t="shared" si="153"/>
        <v>-0.33826745818625403</v>
      </c>
      <c r="AN50" s="65">
        <f t="shared" si="154"/>
        <v>-9.6319975532219271E-2</v>
      </c>
      <c r="AO50" s="65">
        <f t="shared" si="155"/>
        <v>-0.56425061709561319</v>
      </c>
      <c r="AP50" s="65">
        <f t="shared" si="156"/>
        <v>0.42147835784152399</v>
      </c>
      <c r="AQ50" s="65">
        <f t="shared" si="157"/>
        <v>-1.6350849149813107E-2</v>
      </c>
      <c r="AR50" s="65">
        <f t="shared" si="158"/>
        <v>-0.28525453917941046</v>
      </c>
      <c r="AS50" s="65">
        <f t="shared" si="159"/>
        <v>0.44283261024930454</v>
      </c>
    </row>
    <row r="51" spans="1:45" s="36" customFormat="1" x14ac:dyDescent="0.2">
      <c r="A51" s="53">
        <v>44136</v>
      </c>
      <c r="B51" s="98">
        <v>1619.5074500000001</v>
      </c>
      <c r="C51" s="98">
        <v>23722.936870000005</v>
      </c>
      <c r="D51" s="98">
        <v>282316.435245</v>
      </c>
      <c r="E51" s="98">
        <v>651.94007500000009</v>
      </c>
      <c r="F51" s="98">
        <v>277.2478799999999</v>
      </c>
      <c r="G51" s="98">
        <v>308588.06751999992</v>
      </c>
      <c r="H51" s="68"/>
      <c r="I51" s="98">
        <v>91.323099999999997</v>
      </c>
      <c r="J51" s="98">
        <v>626.99111499999992</v>
      </c>
      <c r="K51" s="98">
        <v>69.63288</v>
      </c>
      <c r="L51" s="98">
        <v>386.24541000000011</v>
      </c>
      <c r="M51" s="98">
        <v>1174.192505</v>
      </c>
      <c r="N51" s="98">
        <v>678.06047000000012</v>
      </c>
      <c r="O51" s="98">
        <v>496.13203499999997</v>
      </c>
      <c r="P51" s="83"/>
      <c r="Q51" s="65" t="s">
        <v>111</v>
      </c>
      <c r="R51" s="65" t="s">
        <v>111</v>
      </c>
      <c r="S51" s="65" t="s">
        <v>111</v>
      </c>
      <c r="T51" s="65" t="s">
        <v>111</v>
      </c>
      <c r="U51" s="65" t="s">
        <v>111</v>
      </c>
      <c r="V51" s="65" t="s">
        <v>111</v>
      </c>
      <c r="W51" s="97"/>
      <c r="X51" s="65" t="str">
        <f>IFERROR(I51/#REF!-1, "n/a")</f>
        <v>n/a</v>
      </c>
      <c r="Y51" s="65" t="str">
        <f>IFERROR(J51/#REF!-1, "n/a")</f>
        <v>n/a</v>
      </c>
      <c r="Z51" s="65" t="str">
        <f>IFERROR(K51/#REF!-1, "n/a")</f>
        <v>n/a</v>
      </c>
      <c r="AA51" s="65" t="str">
        <f>IFERROR(L51/#REF!-1, "n/a")</f>
        <v>n/a</v>
      </c>
      <c r="AB51" s="65" t="str">
        <f>IFERROR(M51/#REF!-1, "n/a")</f>
        <v>n/a</v>
      </c>
      <c r="AC51" s="65" t="str">
        <f>IFERROR(N51/#REF!-1, "n/a")</f>
        <v>n/a</v>
      </c>
      <c r="AD51" s="65" t="str">
        <f>IFERROR(O51/#REF!-1, "n/a")</f>
        <v>n/a</v>
      </c>
      <c r="AE51" s="97"/>
      <c r="AF51" s="65">
        <f t="shared" si="148"/>
        <v>-0.17081910947150003</v>
      </c>
      <c r="AG51" s="65">
        <f t="shared" si="149"/>
        <v>-0.11275303796285763</v>
      </c>
      <c r="AH51" s="65">
        <f t="shared" si="150"/>
        <v>4.2515147454804447E-2</v>
      </c>
      <c r="AI51" s="65">
        <f t="shared" si="151"/>
        <v>-0.23941059646895502</v>
      </c>
      <c r="AJ51" s="65">
        <f t="shared" si="151"/>
        <v>0.21605079704021724</v>
      </c>
      <c r="AK51" s="65">
        <f t="shared" si="152"/>
        <v>2.6644874455991285E-2</v>
      </c>
      <c r="AL51" s="65"/>
      <c r="AM51" s="65">
        <f t="shared" si="153"/>
        <v>-0.53639269065637218</v>
      </c>
      <c r="AN51" s="65">
        <f t="shared" si="154"/>
        <v>-4.3482025375975564E-2</v>
      </c>
      <c r="AO51" s="65">
        <f t="shared" si="155"/>
        <v>0.42334690009360876</v>
      </c>
      <c r="AP51" s="65">
        <f t="shared" si="156"/>
        <v>-0.44755582562669149</v>
      </c>
      <c r="AQ51" s="65">
        <f t="shared" si="157"/>
        <v>-0.26638476155975199</v>
      </c>
      <c r="AR51" s="65">
        <f t="shared" si="158"/>
        <v>-7.555003152244455E-2</v>
      </c>
      <c r="AS51" s="65">
        <f t="shared" si="159"/>
        <v>-0.42781405468903999</v>
      </c>
    </row>
    <row r="52" spans="1:45" s="36" customFormat="1" x14ac:dyDescent="0.2">
      <c r="A52" s="53">
        <v>44166</v>
      </c>
      <c r="B52" s="98">
        <v>1241.0237681818182</v>
      </c>
      <c r="C52" s="98">
        <v>25631.875840909091</v>
      </c>
      <c r="D52" s="98">
        <v>246057.08959999995</v>
      </c>
      <c r="E52" s="98">
        <v>715.62570909090891</v>
      </c>
      <c r="F52" s="98">
        <v>328.79182727272735</v>
      </c>
      <c r="G52" s="98">
        <v>273974.40674545453</v>
      </c>
      <c r="H52" s="68"/>
      <c r="I52" s="98">
        <v>134.73389090909089</v>
      </c>
      <c r="J52" s="98">
        <v>727.62287272727269</v>
      </c>
      <c r="K52" s="98">
        <v>143.0736409090909</v>
      </c>
      <c r="L52" s="98">
        <v>459.10523636363632</v>
      </c>
      <c r="M52" s="98">
        <v>1464.5356409090907</v>
      </c>
      <c r="N52" s="98">
        <v>824.48706363636381</v>
      </c>
      <c r="O52" s="98">
        <v>640.04857727272736</v>
      </c>
      <c r="P52" s="83"/>
      <c r="Q52" s="65" t="s">
        <v>111</v>
      </c>
      <c r="R52" s="65" t="s">
        <v>111</v>
      </c>
      <c r="S52" s="65" t="s">
        <v>111</v>
      </c>
      <c r="T52" s="65" t="s">
        <v>111</v>
      </c>
      <c r="U52" s="65" t="s">
        <v>111</v>
      </c>
      <c r="V52" s="65" t="s">
        <v>111</v>
      </c>
      <c r="W52" s="97"/>
      <c r="X52" s="65" t="str">
        <f>IFERROR(I52/#REF!-1, "n/a")</f>
        <v>n/a</v>
      </c>
      <c r="Y52" s="65" t="str">
        <f>IFERROR(J52/#REF!-1, "n/a")</f>
        <v>n/a</v>
      </c>
      <c r="Z52" s="65" t="str">
        <f>IFERROR(K52/#REF!-1, "n/a")</f>
        <v>n/a</v>
      </c>
      <c r="AA52" s="65" t="str">
        <f>IFERROR(L52/#REF!-1, "n/a")</f>
        <v>n/a</v>
      </c>
      <c r="AB52" s="65" t="str">
        <f>IFERROR(M52/#REF!-1, "n/a")</f>
        <v>n/a</v>
      </c>
      <c r="AC52" s="65" t="str">
        <f>IFERROR(N52/#REF!-1, "n/a")</f>
        <v>n/a</v>
      </c>
      <c r="AD52" s="65" t="str">
        <f>IFERROR(O52/#REF!-1, "n/a")</f>
        <v>n/a</v>
      </c>
      <c r="AE52" s="97"/>
      <c r="AF52" s="65">
        <f t="shared" si="148"/>
        <v>-0.2337029581544573</v>
      </c>
      <c r="AG52" s="65">
        <f t="shared" si="149"/>
        <v>8.0468071106454264E-2</v>
      </c>
      <c r="AH52" s="65">
        <f t="shared" si="150"/>
        <v>-0.12843512143929359</v>
      </c>
      <c r="AI52" s="65">
        <f t="shared" si="151"/>
        <v>9.7686331202923471E-2</v>
      </c>
      <c r="AJ52" s="65">
        <f t="shared" si="151"/>
        <v>0.18591286350946112</v>
      </c>
      <c r="AK52" s="65">
        <f t="shared" si="152"/>
        <v>-0.11216785228515691</v>
      </c>
      <c r="AL52" s="65"/>
      <c r="AM52" s="65">
        <f t="shared" si="153"/>
        <v>0.47535389084569935</v>
      </c>
      <c r="AN52" s="65">
        <f t="shared" si="154"/>
        <v>0.16049949563842358</v>
      </c>
      <c r="AO52" s="65">
        <f t="shared" si="155"/>
        <v>1.0546850986070218</v>
      </c>
      <c r="AP52" s="65">
        <f t="shared" si="156"/>
        <v>0.18863609631927059</v>
      </c>
      <c r="AQ52" s="65">
        <f t="shared" si="157"/>
        <v>0.24727047283366099</v>
      </c>
      <c r="AR52" s="65">
        <f t="shared" si="158"/>
        <v>0.21594916694725419</v>
      </c>
      <c r="AS52" s="65">
        <f t="shared" si="159"/>
        <v>0.29007710069100323</v>
      </c>
    </row>
    <row r="53" spans="1:45" s="36" customFormat="1" x14ac:dyDescent="0.2">
      <c r="A53" s="53">
        <v>44197</v>
      </c>
      <c r="B53" s="68">
        <v>2040.7893842105259</v>
      </c>
      <c r="C53" s="68">
        <v>32348.880299999997</v>
      </c>
      <c r="D53" s="68">
        <v>331958.86747894733</v>
      </c>
      <c r="E53" s="68">
        <v>870.95004736842111</v>
      </c>
      <c r="F53" s="68">
        <v>372.47150000000005</v>
      </c>
      <c r="G53" s="98">
        <v>367591.95871052641</v>
      </c>
      <c r="H53" s="68"/>
      <c r="I53" s="68">
        <v>74.050547368421064</v>
      </c>
      <c r="J53" s="68">
        <v>1012.8661894736841</v>
      </c>
      <c r="K53" s="68">
        <v>3.263794736842105</v>
      </c>
      <c r="L53" s="68">
        <v>518.0179052631579</v>
      </c>
      <c r="M53" s="98">
        <v>1608.1984368421054</v>
      </c>
      <c r="N53" s="68">
        <v>984.93911578947348</v>
      </c>
      <c r="O53" s="68">
        <v>623.25932105263155</v>
      </c>
      <c r="P53" s="83"/>
      <c r="Q53" s="65">
        <f t="shared" ref="Q53:Q60" si="160">IFERROR(B53/B41-1, "n/a")</f>
        <v>-3.6103515132386299E-2</v>
      </c>
      <c r="R53" s="65">
        <f t="shared" ref="R53:R60" si="161">IFERROR(C53/C41-1, "n/a")</f>
        <v>0.38065015411977021</v>
      </c>
      <c r="S53" s="65">
        <f t="shared" ref="S53:S60" si="162">IFERROR(D53/D41-1, "n/a")</f>
        <v>0.20664761896739092</v>
      </c>
      <c r="T53" s="65">
        <f t="shared" ref="T53:T60" si="163">IFERROR(E53/E41-1, "n/a")</f>
        <v>-0.10925075594268585</v>
      </c>
      <c r="U53" s="65">
        <f t="shared" ref="U53:U60" si="164">IFERROR(F53/F41-1, "n/a")</f>
        <v>-0.33086186248519678</v>
      </c>
      <c r="V53" s="65">
        <f t="shared" ref="V53" si="165">IFERROR(G53/G41-1, "n/a")</f>
        <v>0.21642580798710909</v>
      </c>
      <c r="W53" s="97"/>
      <c r="X53" s="65">
        <f t="shared" ref="X53" si="166">IFERROR(I53/I41-1, "n/a")</f>
        <v>-0.79452683214409248</v>
      </c>
      <c r="Y53" s="65">
        <f t="shared" ref="Y53" si="167">IFERROR(J53/J41-1, "n/a")</f>
        <v>0.26957927151113914</v>
      </c>
      <c r="Z53" s="65">
        <f t="shared" ref="Z53" si="168">IFERROR(K53/K41-1, "n/a")</f>
        <v>-0.87821501300179816</v>
      </c>
      <c r="AA53" s="65">
        <f t="shared" ref="AA53" si="169">IFERROR(L53/L41-1, "n/a")</f>
        <v>-0.2392108018172906</v>
      </c>
      <c r="AB53" s="65">
        <f t="shared" ref="AB53" si="170">IFERROR(M53/M41-1, "n/a")</f>
        <v>-0.13810290207002718</v>
      </c>
      <c r="AC53" s="65">
        <f t="shared" ref="AC53" si="171">IFERROR(N53/N41-1, "n/a")</f>
        <v>-9.3934296342392809E-2</v>
      </c>
      <c r="AD53" s="65">
        <f t="shared" ref="AD53" si="172">IFERROR(O53/O41-1, "n/a")</f>
        <v>-0.19975100789357103</v>
      </c>
      <c r="AE53" s="97"/>
      <c r="AF53" s="65">
        <f t="shared" si="148"/>
        <v>0.64444020858715478</v>
      </c>
      <c r="AG53" s="65">
        <f t="shared" si="149"/>
        <v>0.26205668679037553</v>
      </c>
      <c r="AH53" s="65">
        <f t="shared" si="150"/>
        <v>0.34911319978055766</v>
      </c>
      <c r="AI53" s="65">
        <f t="shared" si="151"/>
        <v>0.21704689519166043</v>
      </c>
      <c r="AJ53" s="65">
        <f t="shared" si="151"/>
        <v>0.13284902209884053</v>
      </c>
      <c r="AK53" s="65">
        <f t="shared" si="152"/>
        <v>0.34170181469559857</v>
      </c>
      <c r="AL53" s="65"/>
      <c r="AM53" s="65">
        <f t="shared" ref="AM53" si="173">IFERROR(I53/I52-1, "n/a")</f>
        <v>-0.45039405550615874</v>
      </c>
      <c r="AN53" s="65">
        <f t="shared" ref="AN53" si="174">IFERROR(J53/J52-1, "n/a")</f>
        <v>0.3920208221015149</v>
      </c>
      <c r="AO53" s="65">
        <f t="shared" ref="AO53" si="175">IFERROR(K53/K52-1, "n/a")</f>
        <v>-0.97718800810474993</v>
      </c>
      <c r="AP53" s="65">
        <f t="shared" ref="AP53" si="176">IFERROR(L53/L52-1, "n/a")</f>
        <v>0.12832062070592354</v>
      </c>
      <c r="AQ53" s="65">
        <f t="shared" ref="AQ53" si="177">IFERROR(M53/M52-1, "n/a")</f>
        <v>9.8094434795617413E-2</v>
      </c>
      <c r="AR53" s="65">
        <f t="shared" ref="AR53" si="178">IFERROR(N53/N52-1, "n/a")</f>
        <v>0.19460833193118021</v>
      </c>
      <c r="AS53" s="65">
        <f t="shared" ref="AS53" si="179">IFERROR(O53/O52-1, "n/a")</f>
        <v>-2.6231221841997554E-2</v>
      </c>
    </row>
    <row r="54" spans="1:45" s="36" customFormat="1" x14ac:dyDescent="0.2">
      <c r="A54" s="53">
        <v>44228</v>
      </c>
      <c r="B54" s="68">
        <v>1871.9388578947371</v>
      </c>
      <c r="C54" s="68">
        <v>29442.373842105262</v>
      </c>
      <c r="D54" s="68">
        <v>310960.45226315793</v>
      </c>
      <c r="E54" s="68">
        <v>1363.9646789473682</v>
      </c>
      <c r="F54" s="68">
        <v>380.30677894736846</v>
      </c>
      <c r="G54" s="98">
        <v>344019.03642105265</v>
      </c>
      <c r="H54" s="68"/>
      <c r="I54" s="68">
        <v>239.94974210526311</v>
      </c>
      <c r="J54" s="68">
        <v>896.10826842105257</v>
      </c>
      <c r="K54" s="68">
        <v>19.109015789473681</v>
      </c>
      <c r="L54" s="68">
        <v>579.45479473684202</v>
      </c>
      <c r="M54" s="98">
        <v>1734.621821052631</v>
      </c>
      <c r="N54" s="68">
        <v>955.15446315789484</v>
      </c>
      <c r="O54" s="68">
        <v>779.46735789473678</v>
      </c>
      <c r="P54" s="83"/>
      <c r="Q54" s="65">
        <f t="shared" si="160"/>
        <v>6.8489165758740533E-3</v>
      </c>
      <c r="R54" s="65">
        <f t="shared" si="161"/>
        <v>0.22963538475725032</v>
      </c>
      <c r="S54" s="65">
        <f t="shared" si="162"/>
        <v>5.235670814794835E-2</v>
      </c>
      <c r="T54" s="65">
        <f t="shared" si="163"/>
        <v>1.0363377762414481</v>
      </c>
      <c r="U54" s="65">
        <f t="shared" si="164"/>
        <v>-0.39518038076029727</v>
      </c>
      <c r="V54" s="65">
        <f t="shared" ref="V54" si="180">IFERROR(G54/G42-1, "n/a")</f>
        <v>6.6423495354752227E-2</v>
      </c>
      <c r="W54" s="97"/>
      <c r="X54" s="65">
        <f t="shared" ref="X54" si="181">IFERROR(I54/I42-1, "n/a")</f>
        <v>-0.39136069416074659</v>
      </c>
      <c r="Y54" s="65">
        <f t="shared" ref="Y54" si="182">IFERROR(J54/J42-1, "n/a")</f>
        <v>0.43746039103249257</v>
      </c>
      <c r="Z54" s="65">
        <f t="shared" ref="Z54" si="183">IFERROR(K54/K42-1, "n/a")</f>
        <v>12.095448151487826</v>
      </c>
      <c r="AA54" s="65">
        <f t="shared" ref="AA54" si="184">IFERROR(L54/L42-1, "n/a")</f>
        <v>0.31378631226549181</v>
      </c>
      <c r="AB54" s="65">
        <f t="shared" ref="AB54" si="185">IFERROR(M54/M42-1, "n/a")</f>
        <v>0.18797280312042863</v>
      </c>
      <c r="AC54" s="65">
        <f t="shared" ref="AC54" si="186">IFERROR(N54/N42-1, "n/a")</f>
        <v>-3.8251199895637855E-2</v>
      </c>
      <c r="AD54" s="65">
        <f t="shared" ref="AD54" si="187">IFERROR(O54/O42-1, "n/a")</f>
        <v>0.66906133268653023</v>
      </c>
      <c r="AE54" s="97"/>
      <c r="AF54" s="65">
        <f t="shared" si="148"/>
        <v>-8.2737850178061456E-2</v>
      </c>
      <c r="AG54" s="65">
        <f t="shared" si="149"/>
        <v>-8.9848749970326991E-2</v>
      </c>
      <c r="AH54" s="65">
        <f t="shared" si="150"/>
        <v>-6.3256075595332972E-2</v>
      </c>
      <c r="AI54" s="65">
        <f t="shared" si="151"/>
        <v>0.56606533643185686</v>
      </c>
      <c r="AJ54" s="65">
        <f t="shared" si="151"/>
        <v>2.103591535827154E-2</v>
      </c>
      <c r="AK54" s="65">
        <f t="shared" si="152"/>
        <v>-6.4127959632645615E-2</v>
      </c>
      <c r="AL54" s="65"/>
      <c r="AM54" s="65">
        <f t="shared" ref="AM54" si="188">IFERROR(I54/I53-1, "n/a")</f>
        <v>2.240350687908486</v>
      </c>
      <c r="AN54" s="65">
        <f t="shared" ref="AN54" si="189">IFERROR(J54/J53-1, "n/a")</f>
        <v>-0.1152747739692076</v>
      </c>
      <c r="AO54" s="65">
        <f t="shared" ref="AO54" si="190">IFERROR(K54/K53-1, "n/a")</f>
        <v>4.8548460703636866</v>
      </c>
      <c r="AP54" s="65">
        <f t="shared" ref="AP54" si="191">IFERROR(L54/L53-1, "n/a")</f>
        <v>0.11859993419044779</v>
      </c>
      <c r="AQ54" s="65">
        <f t="shared" ref="AQ54" si="192">IFERROR(M54/M53-1, "n/a")</f>
        <v>7.8611806425314956E-2</v>
      </c>
      <c r="AR54" s="65">
        <f t="shared" ref="AR54" si="193">IFERROR(N54/N53-1, "n/a")</f>
        <v>-3.024009520396076E-2</v>
      </c>
      <c r="AS54" s="65">
        <f t="shared" ref="AS54" si="194">IFERROR(O54/O53-1, "n/a")</f>
        <v>0.25063088760274499</v>
      </c>
    </row>
    <row r="55" spans="1:45" s="36" customFormat="1" x14ac:dyDescent="0.2">
      <c r="A55" s="53">
        <v>44256</v>
      </c>
      <c r="B55" s="68">
        <v>1773.972043478261</v>
      </c>
      <c r="C55" s="68">
        <v>27344.803921739127</v>
      </c>
      <c r="D55" s="68">
        <v>265353.98680869566</v>
      </c>
      <c r="E55" s="68">
        <v>483.51036956521739</v>
      </c>
      <c r="F55" s="68">
        <v>522.0065869565218</v>
      </c>
      <c r="G55" s="98">
        <v>295478.27973043482</v>
      </c>
      <c r="H55" s="68"/>
      <c r="I55" s="68">
        <v>127.72617391304348</v>
      </c>
      <c r="J55" s="68">
        <v>741.82639130434768</v>
      </c>
      <c r="K55" s="68">
        <v>183.24584782608693</v>
      </c>
      <c r="L55" s="68">
        <v>580.64659565217403</v>
      </c>
      <c r="M55" s="98">
        <v>1633.4450086956519</v>
      </c>
      <c r="N55" s="68">
        <v>814.75410869565235</v>
      </c>
      <c r="O55" s="68">
        <v>818.69089999999994</v>
      </c>
      <c r="P55" s="83"/>
      <c r="Q55" s="65">
        <f t="shared" si="160"/>
        <v>-0.32720900648263784</v>
      </c>
      <c r="R55" s="65">
        <f t="shared" si="161"/>
        <v>-0.20627961666427896</v>
      </c>
      <c r="S55" s="65">
        <f t="shared" si="162"/>
        <v>-0.10186388526702406</v>
      </c>
      <c r="T55" s="65">
        <f t="shared" si="163"/>
        <v>-0.75501001647289612</v>
      </c>
      <c r="U55" s="65">
        <f t="shared" si="164"/>
        <v>-0.53535516347098855</v>
      </c>
      <c r="V55" s="65">
        <f t="shared" ref="V55" si="195">IFERROR(G55/G43-1, "n/a")</f>
        <v>-0.11964361919127164</v>
      </c>
      <c r="W55" s="97"/>
      <c r="X55" s="65">
        <f t="shared" ref="X55" si="196">IFERROR(I55/I43-1, "n/a")</f>
        <v>-0.62154390672071258</v>
      </c>
      <c r="Y55" s="65">
        <f t="shared" ref="Y55" si="197">IFERROR(J55/J43-1, "n/a")</f>
        <v>-0.39599811623461834</v>
      </c>
      <c r="Z55" s="65">
        <f t="shared" ref="Z55" si="198">IFERROR(K55/K43-1, "n/a")</f>
        <v>9.5658599278719558E-2</v>
      </c>
      <c r="AA55" s="65">
        <f t="shared" ref="AA55" si="199">IFERROR(L55/L43-1, "n/a")</f>
        <v>-0.65118984057202289</v>
      </c>
      <c r="AB55" s="65">
        <f t="shared" ref="AB55" si="200">IFERROR(M55/M43-1, "n/a")</f>
        <v>-0.51923206979135994</v>
      </c>
      <c r="AC55" s="65">
        <f t="shared" ref="AC55" si="201">IFERROR(N55/N43-1, "n/a")</f>
        <v>-0.53850301247261245</v>
      </c>
      <c r="AD55" s="65">
        <f t="shared" ref="AD55" si="202">IFERROR(O55/O43-1, "n/a")</f>
        <v>-0.49838669376111555</v>
      </c>
      <c r="AE55" s="97"/>
      <c r="AF55" s="65">
        <f t="shared" si="148"/>
        <v>-5.2334409322884579E-2</v>
      </c>
      <c r="AG55" s="65">
        <f t="shared" si="149"/>
        <v>-7.1243233701707154E-2</v>
      </c>
      <c r="AH55" s="65">
        <f t="shared" si="150"/>
        <v>-0.14666323361231381</v>
      </c>
      <c r="AI55" s="65">
        <f t="shared" si="151"/>
        <v>-0.64551107735549007</v>
      </c>
      <c r="AJ55" s="65">
        <f t="shared" si="151"/>
        <v>0.372593432074382</v>
      </c>
      <c r="AK55" s="65">
        <f t="shared" si="152"/>
        <v>-0.14109904264486017</v>
      </c>
      <c r="AL55" s="65"/>
      <c r="AM55" s="65">
        <f t="shared" ref="AM55" si="203">IFERROR(I55/I54-1, "n/a")</f>
        <v>-0.46769614006498272</v>
      </c>
      <c r="AN55" s="65">
        <f t="shared" ref="AN55" si="204">IFERROR(J55/J54-1, "n/a")</f>
        <v>-0.17216879093030846</v>
      </c>
      <c r="AO55" s="65">
        <f t="shared" ref="AO55" si="205">IFERROR(K55/K54-1, "n/a")</f>
        <v>8.5894969078956454</v>
      </c>
      <c r="AP55" s="65">
        <f t="shared" ref="AP55" si="206">IFERROR(L55/L54-1, "n/a")</f>
        <v>2.0567625398169032E-3</v>
      </c>
      <c r="AQ55" s="65">
        <f t="shared" ref="AQ55" si="207">IFERROR(M55/M54-1, "n/a")</f>
        <v>-5.8327879385018599E-2</v>
      </c>
      <c r="AR55" s="65">
        <f t="shared" ref="AR55" si="208">IFERROR(N55/N54-1, "n/a")</f>
        <v>-0.14699230321141599</v>
      </c>
      <c r="AS55" s="65">
        <f t="shared" ref="AS55" si="209">IFERROR(O55/O54-1, "n/a")</f>
        <v>5.0320955339556495E-2</v>
      </c>
    </row>
    <row r="56" spans="1:45" s="36" customFormat="1" x14ac:dyDescent="0.2">
      <c r="A56" s="53">
        <v>44287</v>
      </c>
      <c r="B56" s="68">
        <v>1164.5004809523807</v>
      </c>
      <c r="C56" s="68">
        <v>26361.850947619045</v>
      </c>
      <c r="D56" s="68">
        <v>243295.19870000001</v>
      </c>
      <c r="E56" s="68">
        <v>509.15212380952374</v>
      </c>
      <c r="F56" s="68">
        <v>362.41839523809517</v>
      </c>
      <c r="G56" s="98">
        <v>271693.12064761907</v>
      </c>
      <c r="H56" s="68"/>
      <c r="I56" s="68">
        <v>193.77544761904761</v>
      </c>
      <c r="J56" s="68">
        <v>706.44419523809518</v>
      </c>
      <c r="K56" s="68">
        <v>121.1815857142857</v>
      </c>
      <c r="L56" s="68">
        <v>394.10893333333331</v>
      </c>
      <c r="M56" s="98">
        <v>1415.5101619047618</v>
      </c>
      <c r="N56" s="68">
        <v>762.72702380952376</v>
      </c>
      <c r="O56" s="68">
        <v>652.78313809523809</v>
      </c>
      <c r="P56" s="83"/>
      <c r="Q56" s="65">
        <f t="shared" si="160"/>
        <v>-0.48125623940811102</v>
      </c>
      <c r="R56" s="65">
        <f t="shared" si="161"/>
        <v>-0.12789889225135154</v>
      </c>
      <c r="S56" s="65">
        <f t="shared" si="162"/>
        <v>-1.0762867186815295E-2</v>
      </c>
      <c r="T56" s="65">
        <f t="shared" si="163"/>
        <v>0.33017860818625167</v>
      </c>
      <c r="U56" s="65">
        <f t="shared" si="164"/>
        <v>-0.4613119991135004</v>
      </c>
      <c r="V56" s="65">
        <f t="shared" ref="V56" si="210">IFERROR(G56/G44-1, "n/a")</f>
        <v>-2.7829380253218683E-2</v>
      </c>
      <c r="W56" s="97"/>
      <c r="X56" s="65">
        <f t="shared" ref="X56" si="211">IFERROR(I56/I44-1, "n/a")</f>
        <v>-0.50326808204251272</v>
      </c>
      <c r="Y56" s="65">
        <f t="shared" ref="Y56" si="212">IFERROR(J56/J44-1, "n/a")</f>
        <v>-0.41511075473673031</v>
      </c>
      <c r="Z56" s="65">
        <f t="shared" ref="Z56" si="213">IFERROR(K56/K44-1, "n/a")</f>
        <v>-0.45983910514775028</v>
      </c>
      <c r="AA56" s="65">
        <f t="shared" ref="AA56" si="214">IFERROR(L56/L44-1, "n/a")</f>
        <v>-0.621682059312478</v>
      </c>
      <c r="AB56" s="65">
        <f t="shared" ref="AB56" si="215">IFERROR(M56/M44-1, "n/a")</f>
        <v>-0.50575930718059692</v>
      </c>
      <c r="AC56" s="65">
        <f t="shared" ref="AC56" si="216">IFERROR(N56/N44-1, "n/a")</f>
        <v>-0.54707952511370128</v>
      </c>
      <c r="AD56" s="65">
        <f t="shared" ref="AD56" si="217">IFERROR(O56/O44-1, "n/a")</f>
        <v>-0.44678926254015872</v>
      </c>
      <c r="AE56" s="97"/>
      <c r="AF56" s="65">
        <f t="shared" si="148"/>
        <v>-0.3435632284998571</v>
      </c>
      <c r="AG56" s="65">
        <f t="shared" si="149"/>
        <v>-3.5946608976728966E-2</v>
      </c>
      <c r="AH56" s="65">
        <f t="shared" si="150"/>
        <v>-8.3129665297242084E-2</v>
      </c>
      <c r="AI56" s="65">
        <f t="shared" si="151"/>
        <v>5.3032480497499979E-2</v>
      </c>
      <c r="AJ56" s="65">
        <f t="shared" si="151"/>
        <v>-0.30572064741343741</v>
      </c>
      <c r="AK56" s="65">
        <f t="shared" si="152"/>
        <v>-8.0497148908931559E-2</v>
      </c>
      <c r="AL56" s="65"/>
      <c r="AM56" s="65">
        <f t="shared" ref="AM56" si="218">IFERROR(I56/I55-1, "n/a")</f>
        <v>0.51711620009044301</v>
      </c>
      <c r="AN56" s="65">
        <f t="shared" ref="AN56" si="219">IFERROR(J56/J55-1, "n/a")</f>
        <v>-4.7696059995978701E-2</v>
      </c>
      <c r="AO56" s="65">
        <f t="shared" ref="AO56" si="220">IFERROR(K56/K55-1, "n/a")</f>
        <v>-0.33869396140808894</v>
      </c>
      <c r="AP56" s="65">
        <f t="shared" ref="AP56" si="221">IFERROR(L56/L55-1, "n/a")</f>
        <v>-0.32125851372524494</v>
      </c>
      <c r="AQ56" s="65">
        <f t="shared" ref="AQ56" si="222">IFERROR(M56/M55-1, "n/a")</f>
        <v>-0.13342037572781018</v>
      </c>
      <c r="AR56" s="65">
        <f t="shared" ref="AR56" si="223">IFERROR(N56/N55-1, "n/a")</f>
        <v>-6.3856179834943405E-2</v>
      </c>
      <c r="AS56" s="65">
        <f t="shared" ref="AS56" si="224">IFERROR(O56/O55-1, "n/a")</f>
        <v>-0.2026500623187113</v>
      </c>
    </row>
    <row r="57" spans="1:45" s="36" customFormat="1" x14ac:dyDescent="0.2">
      <c r="A57" s="53">
        <v>44317</v>
      </c>
      <c r="B57" s="68">
        <v>1076.879915</v>
      </c>
      <c r="C57" s="68">
        <v>25570.462005000001</v>
      </c>
      <c r="D57" s="68">
        <v>255391.933135</v>
      </c>
      <c r="E57" s="68">
        <v>1064.4358699999998</v>
      </c>
      <c r="F57" s="68">
        <v>332.16929499999998</v>
      </c>
      <c r="G57" s="98">
        <v>283435.88022000005</v>
      </c>
      <c r="H57" s="68"/>
      <c r="I57" s="68">
        <v>154.42178500000006</v>
      </c>
      <c r="J57" s="68">
        <v>715.9689800000001</v>
      </c>
      <c r="K57" s="68">
        <v>13.631475</v>
      </c>
      <c r="L57" s="68">
        <v>510.04170999999997</v>
      </c>
      <c r="M57" s="98">
        <v>1394.0639500000002</v>
      </c>
      <c r="N57" s="68">
        <v>784.0322950000002</v>
      </c>
      <c r="O57" s="68">
        <v>610.031655</v>
      </c>
      <c r="P57" s="83"/>
      <c r="Q57" s="65">
        <f t="shared" si="160"/>
        <v>-0.42317743400824426</v>
      </c>
      <c r="R57" s="65">
        <f t="shared" si="161"/>
        <v>-3.4111604344732038E-3</v>
      </c>
      <c r="S57" s="65">
        <f t="shared" si="162"/>
        <v>6.0691736228890125E-2</v>
      </c>
      <c r="T57" s="65">
        <f t="shared" si="163"/>
        <v>0.45969492197422857</v>
      </c>
      <c r="U57" s="65">
        <f t="shared" si="164"/>
        <v>-0.40433139702220666</v>
      </c>
      <c r="V57" s="65">
        <f t="shared" ref="V57" si="225">IFERROR(G57/G45-1, "n/a")</f>
        <v>5.1357389281136312E-2</v>
      </c>
      <c r="W57" s="97"/>
      <c r="X57" s="65">
        <f t="shared" ref="X57" si="226">IFERROR(I57/I45-1, "n/a")</f>
        <v>-0.2044689708877746</v>
      </c>
      <c r="Y57" s="65">
        <f t="shared" ref="Y57" si="227">IFERROR(J57/J45-1, "n/a")</f>
        <v>-0.35349402968534571</v>
      </c>
      <c r="Z57" s="65">
        <f t="shared" ref="Z57" si="228">IFERROR(K57/K45-1, "n/a")</f>
        <v>-0.87837928806585153</v>
      </c>
      <c r="AA57" s="65">
        <f t="shared" ref="AA57" si="229">IFERROR(L57/L45-1, "n/a")</f>
        <v>-0.19492311098730775</v>
      </c>
      <c r="AB57" s="65">
        <f t="shared" ref="AB57" si="230">IFERROR(M57/M45-1, "n/a")</f>
        <v>-0.31902834482139797</v>
      </c>
      <c r="AC57" s="65">
        <f t="shared" ref="AC57" si="231">IFERROR(N57/N45-1, "n/a")</f>
        <v>-0.36545261669095563</v>
      </c>
      <c r="AD57" s="65">
        <f t="shared" ref="AD57" si="232">IFERROR(O57/O45-1, "n/a")</f>
        <v>-0.2483514522778274</v>
      </c>
      <c r="AE57" s="97"/>
      <c r="AF57" s="65">
        <f t="shared" si="148"/>
        <v>-7.5243048316064876E-2</v>
      </c>
      <c r="AG57" s="65">
        <f t="shared" si="149"/>
        <v>-3.0020234322374884E-2</v>
      </c>
      <c r="AH57" s="65">
        <f t="shared" si="150"/>
        <v>4.972039933231942E-2</v>
      </c>
      <c r="AI57" s="65">
        <f t="shared" si="151"/>
        <v>1.0906047922098239</v>
      </c>
      <c r="AJ57" s="65">
        <f t="shared" si="151"/>
        <v>-8.3464583022124672E-2</v>
      </c>
      <c r="AK57" s="65">
        <f t="shared" si="152"/>
        <v>4.3220673178586466E-2</v>
      </c>
      <c r="AL57" s="65"/>
      <c r="AM57" s="65">
        <f t="shared" ref="AM57" si="233">IFERROR(I57/I56-1, "n/a")</f>
        <v>-0.20308900380617256</v>
      </c>
      <c r="AN57" s="65">
        <f t="shared" ref="AN57" si="234">IFERROR(J57/J56-1, "n/a")</f>
        <v>1.3482713604426655E-2</v>
      </c>
      <c r="AO57" s="65">
        <f t="shared" ref="AO57" si="235">IFERROR(K57/K56-1, "n/a")</f>
        <v>-0.88751199351245136</v>
      </c>
      <c r="AP57" s="65">
        <f t="shared" ref="AP57" si="236">IFERROR(L57/L56-1, "n/a")</f>
        <v>0.29416429535387345</v>
      </c>
      <c r="AQ57" s="65">
        <f t="shared" ref="AQ57" si="237">IFERROR(M57/M56-1, "n/a")</f>
        <v>-1.5150871030062296E-2</v>
      </c>
      <c r="AR57" s="65">
        <f t="shared" ref="AR57" si="238">IFERROR(N57/N56-1, "n/a")</f>
        <v>2.7933022595770796E-2</v>
      </c>
      <c r="AS57" s="65">
        <f t="shared" ref="AS57" si="239">IFERROR(O57/O56-1, "n/a")</f>
        <v>-6.5491095894393059E-2</v>
      </c>
    </row>
    <row r="58" spans="1:45" s="36" customFormat="1" x14ac:dyDescent="0.2">
      <c r="A58" s="53">
        <v>44348</v>
      </c>
      <c r="B58" s="68">
        <v>1372.2652045454545</v>
      </c>
      <c r="C58" s="68">
        <v>22290.218581818179</v>
      </c>
      <c r="D58" s="68">
        <v>238833.63893636363</v>
      </c>
      <c r="E58" s="68">
        <v>665.20543181818175</v>
      </c>
      <c r="F58" s="68">
        <v>564.98747727272723</v>
      </c>
      <c r="G58" s="98">
        <v>263726.3156318182</v>
      </c>
      <c r="H58" s="68"/>
      <c r="I58" s="68">
        <v>302.73081818181817</v>
      </c>
      <c r="J58" s="68">
        <v>698.09579090909074</v>
      </c>
      <c r="K58" s="68">
        <v>51.222631818181817</v>
      </c>
      <c r="L58" s="68">
        <v>387.74875000000014</v>
      </c>
      <c r="M58" s="98">
        <v>1439.7979909090909</v>
      </c>
      <c r="N58" s="68">
        <v>872.59250000000054</v>
      </c>
      <c r="O58" s="68">
        <v>567.20549090909105</v>
      </c>
      <c r="P58" s="83"/>
      <c r="Q58" s="65">
        <f t="shared" si="160"/>
        <v>-0.3538821418878616</v>
      </c>
      <c r="R58" s="65">
        <f t="shared" si="161"/>
        <v>-4.0542403722053755E-2</v>
      </c>
      <c r="S58" s="65">
        <f t="shared" si="162"/>
        <v>7.0924322185553113E-2</v>
      </c>
      <c r="T58" s="65">
        <f t="shared" si="163"/>
        <v>0.59967063957303623</v>
      </c>
      <c r="U58" s="65">
        <f t="shared" si="164"/>
        <v>-0.12426246363829685</v>
      </c>
      <c r="V58" s="65">
        <f t="shared" ref="V58" si="240">IFERROR(G58/G46-1, "n/a")</f>
        <v>5.7301885678659348E-2</v>
      </c>
      <c r="W58" s="97"/>
      <c r="X58" s="65">
        <f t="shared" ref="X58" si="241">IFERROR(I58/I46-1, "n/a")</f>
        <v>-0.325044907550325</v>
      </c>
      <c r="Y58" s="65">
        <f t="shared" ref="Y58" si="242">IFERROR(J58/J46-1, "n/a")</f>
        <v>-0.17521455549348386</v>
      </c>
      <c r="Z58" s="65">
        <f t="shared" ref="Z58" si="243">IFERROR(K58/K46-1, "n/a")</f>
        <v>0.12930648487093266</v>
      </c>
      <c r="AA58" s="65">
        <f t="shared" ref="AA58" si="244">IFERROR(L58/L46-1, "n/a")</f>
        <v>-0.4469749288463738</v>
      </c>
      <c r="AB58" s="65">
        <f t="shared" ref="AB58" si="245">IFERROR(M58/M46-1, "n/a")</f>
        <v>-0.29470613689213743</v>
      </c>
      <c r="AC58" s="65">
        <f t="shared" ref="AC58" si="246">IFERROR(N58/N46-1, "n/a")</f>
        <v>-0.3162398060630669</v>
      </c>
      <c r="AD58" s="65">
        <f t="shared" ref="AD58" si="247">IFERROR(O58/O46-1, "n/a")</f>
        <v>-0.2587954816138579</v>
      </c>
      <c r="AE58" s="97"/>
      <c r="AF58" s="65">
        <f t="shared" si="148"/>
        <v>0.27429733383545796</v>
      </c>
      <c r="AG58" s="65">
        <f t="shared" si="149"/>
        <v>-0.12828252467790413</v>
      </c>
      <c r="AH58" s="65">
        <f t="shared" si="150"/>
        <v>-6.4834836384137784E-2</v>
      </c>
      <c r="AI58" s="65">
        <f t="shared" si="151"/>
        <v>-0.37506293186250683</v>
      </c>
      <c r="AJ58" s="65">
        <f t="shared" si="151"/>
        <v>0.70090217782690378</v>
      </c>
      <c r="AK58" s="65">
        <f t="shared" si="152"/>
        <v>-6.9538001232883784E-2</v>
      </c>
      <c r="AL58" s="65"/>
      <c r="AM58" s="65">
        <f t="shared" ref="AM58" si="248">IFERROR(I58/I57-1, "n/a")</f>
        <v>0.96041522367985865</v>
      </c>
      <c r="AN58" s="65">
        <f t="shared" ref="AN58" si="249">IFERROR(J58/J57-1, "n/a")</f>
        <v>-2.4963636121371313E-2</v>
      </c>
      <c r="AO58" s="65">
        <f t="shared" ref="AO58" si="250">IFERROR(K58/K57-1, "n/a")</f>
        <v>2.7576734592684811</v>
      </c>
      <c r="AP58" s="65">
        <f t="shared" ref="AP58" si="251">IFERROR(L58/L57-1, "n/a")</f>
        <v>-0.23977050818059531</v>
      </c>
      <c r="AQ58" s="65">
        <f t="shared" ref="AQ58" si="252">IFERROR(M58/M57-1, "n/a")</f>
        <v>3.2806271842185319E-2</v>
      </c>
      <c r="AR58" s="65">
        <f t="shared" ref="AR58" si="253">IFERROR(N58/N57-1, "n/a")</f>
        <v>0.11295479225125571</v>
      </c>
      <c r="AS58" s="65">
        <f t="shared" ref="AS58" si="254">IFERROR(O58/O57-1, "n/a")</f>
        <v>-7.0203183293675031E-2</v>
      </c>
    </row>
    <row r="59" spans="1:45" s="36" customFormat="1" x14ac:dyDescent="0.2">
      <c r="A59" s="53">
        <v>44378</v>
      </c>
      <c r="B59" s="68">
        <v>945.07461904761897</v>
      </c>
      <c r="C59" s="68">
        <v>21030.956238095237</v>
      </c>
      <c r="D59" s="68">
        <v>246923.58078095232</v>
      </c>
      <c r="E59" s="68">
        <v>1788.7543380952384</v>
      </c>
      <c r="F59" s="68">
        <v>314.46499999999992</v>
      </c>
      <c r="G59" s="98">
        <v>271002.83097619045</v>
      </c>
      <c r="H59" s="68"/>
      <c r="I59" s="68">
        <v>201.58792857142859</v>
      </c>
      <c r="J59" s="68">
        <v>634.04269523809512</v>
      </c>
      <c r="K59" s="68">
        <v>26.673295238095236</v>
      </c>
      <c r="L59" s="68">
        <v>290.83707142857139</v>
      </c>
      <c r="M59" s="98">
        <v>1153.1409904761906</v>
      </c>
      <c r="N59" s="68">
        <v>691.96047619047624</v>
      </c>
      <c r="O59" s="68">
        <v>461.18051428571431</v>
      </c>
      <c r="P59" s="83"/>
      <c r="Q59" s="65">
        <f t="shared" si="160"/>
        <v>-0.35306884020507456</v>
      </c>
      <c r="R59" s="65">
        <f t="shared" si="161"/>
        <v>-8.7078390459956578E-2</v>
      </c>
      <c r="S59" s="65">
        <f t="shared" si="162"/>
        <v>-1.9799607870781943E-2</v>
      </c>
      <c r="T59" s="65">
        <f t="shared" si="163"/>
        <v>1.0741720239547456</v>
      </c>
      <c r="U59" s="65">
        <f t="shared" si="164"/>
        <v>-0.38029460216473543</v>
      </c>
      <c r="V59" s="65">
        <f t="shared" ref="V59" si="255">IFERROR(G59/G47-1, "n/a")</f>
        <v>-2.4394103961402069E-2</v>
      </c>
      <c r="W59" s="97"/>
      <c r="X59" s="65">
        <f t="shared" ref="X59" si="256">IFERROR(I59/I47-1, "n/a")</f>
        <v>-5.3122850517821507E-2</v>
      </c>
      <c r="Y59" s="65">
        <f t="shared" ref="Y59" si="257">IFERROR(J59/J47-1, "n/a")</f>
        <v>-0.18431764255708538</v>
      </c>
      <c r="Z59" s="65">
        <f t="shared" ref="Z59" si="258">IFERROR(K59/K47-1, "n/a")</f>
        <v>-0.22146284224212442</v>
      </c>
      <c r="AA59" s="65">
        <f t="shared" ref="AA59" si="259">IFERROR(L59/L47-1, "n/a")</f>
        <v>-0.30747478070644718</v>
      </c>
      <c r="AB59" s="65">
        <f t="shared" ref="AB59" si="260">IFERROR(M59/M47-1, "n/a")</f>
        <v>-0.20166926104047278</v>
      </c>
      <c r="AC59" s="65">
        <f t="shared" ref="AC59" si="261">IFERROR(N59/N47-1, "n/a")</f>
        <v>-0.31266952870296316</v>
      </c>
      <c r="AD59" s="65">
        <f t="shared" ref="AD59" si="262">IFERROR(O59/O47-1, "n/a")</f>
        <v>5.3635693045968491E-2</v>
      </c>
      <c r="AE59" s="97"/>
      <c r="AF59" s="65">
        <f t="shared" si="148"/>
        <v>-0.3113032262880534</v>
      </c>
      <c r="AG59" s="65">
        <f t="shared" si="149"/>
        <v>-5.64939432559044E-2</v>
      </c>
      <c r="AH59" s="65">
        <f t="shared" si="150"/>
        <v>3.3872706879219061E-2</v>
      </c>
      <c r="AI59" s="65">
        <f t="shared" si="151"/>
        <v>1.6890254536949607</v>
      </c>
      <c r="AJ59" s="65">
        <f t="shared" si="151"/>
        <v>-0.44341244248816625</v>
      </c>
      <c r="AK59" s="65">
        <f t="shared" si="152"/>
        <v>2.7591161416484544E-2</v>
      </c>
      <c r="AL59" s="65"/>
      <c r="AM59" s="65">
        <f t="shared" ref="AM59" si="263">IFERROR(I59/I58-1, "n/a")</f>
        <v>-0.33410172845251518</v>
      </c>
      <c r="AN59" s="65">
        <f t="shared" ref="AN59" si="264">IFERROR(J59/J58-1, "n/a")</f>
        <v>-9.175402073056893E-2</v>
      </c>
      <c r="AO59" s="65">
        <f t="shared" ref="AO59" si="265">IFERROR(K59/K58-1, "n/a")</f>
        <v>-0.47926738062241914</v>
      </c>
      <c r="AP59" s="65">
        <f t="shared" ref="AP59" si="266">IFERROR(L59/L58-1, "n/a")</f>
        <v>-0.24993421273809058</v>
      </c>
      <c r="AQ59" s="65">
        <f t="shared" ref="AQ59" si="267">IFERROR(M59/M58-1, "n/a")</f>
        <v>-0.19909529131368253</v>
      </c>
      <c r="AR59" s="65">
        <f t="shared" ref="AR59" si="268">IFERROR(N59/N58-1, "n/a")</f>
        <v>-0.20700616130613569</v>
      </c>
      <c r="AS59" s="65">
        <f t="shared" ref="AS59" si="269">IFERROR(O59/O58-1, "n/a")</f>
        <v>-0.18692515908730845</v>
      </c>
    </row>
    <row r="60" spans="1:45" s="36" customFormat="1" x14ac:dyDescent="0.2">
      <c r="A60" s="53">
        <v>44409</v>
      </c>
      <c r="B60" s="68">
        <v>988.59125909090881</v>
      </c>
      <c r="C60" s="68">
        <v>22056.039227272726</v>
      </c>
      <c r="D60" s="68">
        <v>228517.21123636366</v>
      </c>
      <c r="E60" s="68">
        <v>316.91357272727276</v>
      </c>
      <c r="F60" s="68">
        <v>261.44694999999996</v>
      </c>
      <c r="G60" s="98">
        <v>252140.20224545457</v>
      </c>
      <c r="H60" s="68"/>
      <c r="I60" s="68">
        <v>85.307990909090904</v>
      </c>
      <c r="J60" s="68">
        <v>595.59789545454544</v>
      </c>
      <c r="K60" s="68">
        <v>4.0440272727272735</v>
      </c>
      <c r="L60" s="68">
        <v>295.42924545454537</v>
      </c>
      <c r="M60" s="98">
        <v>980.37915909090918</v>
      </c>
      <c r="N60" s="68">
        <v>624.39220909090909</v>
      </c>
      <c r="O60" s="68">
        <v>355.98694999999992</v>
      </c>
      <c r="P60" s="83"/>
      <c r="Q60" s="65">
        <f t="shared" si="160"/>
        <v>-0.19648283125480959</v>
      </c>
      <c r="R60" s="65">
        <f t="shared" si="161"/>
        <v>-4.52720961653309E-2</v>
      </c>
      <c r="S60" s="65">
        <f t="shared" si="162"/>
        <v>-0.15176886151712243</v>
      </c>
      <c r="T60" s="65">
        <f t="shared" si="163"/>
        <v>-0.46601918159242151</v>
      </c>
      <c r="U60" s="65">
        <f t="shared" si="164"/>
        <v>-0.10461098310358274</v>
      </c>
      <c r="V60" s="65">
        <f t="shared" ref="V60" si="270">IFERROR(G60/G48-1, "n/a")</f>
        <v>-0.14419125566020397</v>
      </c>
      <c r="W60" s="97"/>
      <c r="X60" s="65">
        <f t="shared" ref="X60" si="271">IFERROR(I60/I48-1, "n/a")</f>
        <v>-0.55107403136726818</v>
      </c>
      <c r="Y60" s="65">
        <f t="shared" ref="Y60" si="272">IFERROR(J60/J48-1, "n/a")</f>
        <v>-0.19483280831481598</v>
      </c>
      <c r="Z60" s="65">
        <f t="shared" ref="Z60" si="273">IFERROR(K60/K48-1, "n/a")</f>
        <v>-0.91652270650103618</v>
      </c>
      <c r="AA60" s="65">
        <f t="shared" ref="AA60" si="274">IFERROR(L60/L48-1, "n/a")</f>
        <v>-0.43623155983926232</v>
      </c>
      <c r="AB60" s="65">
        <f t="shared" ref="AB60" si="275">IFERROR(M60/M48-1, "n/a")</f>
        <v>-0.347378420981449</v>
      </c>
      <c r="AC60" s="65">
        <f t="shared" ref="AC60" si="276">IFERROR(N60/N48-1, "n/a")</f>
        <v>-0.35077987914231312</v>
      </c>
      <c r="AD60" s="65">
        <f t="shared" ref="AD60" si="277">IFERROR(O60/O48-1, "n/a")</f>
        <v>-0.34132546615443005</v>
      </c>
      <c r="AE60" s="97"/>
      <c r="AF60" s="65">
        <f t="shared" si="148"/>
        <v>4.6045718683190184E-2</v>
      </c>
      <c r="AG60" s="65">
        <f t="shared" si="149"/>
        <v>4.8741625324704163E-2</v>
      </c>
      <c r="AH60" s="65">
        <f t="shared" si="150"/>
        <v>-7.4542777511869551E-2</v>
      </c>
      <c r="AI60" s="65">
        <f t="shared" si="151"/>
        <v>-0.8228300186459705</v>
      </c>
      <c r="AJ60" s="65">
        <f t="shared" si="151"/>
        <v>-0.16859761817690355</v>
      </c>
      <c r="AK60" s="65">
        <f t="shared" si="152"/>
        <v>-6.9603068952416636E-2</v>
      </c>
      <c r="AL60" s="65"/>
      <c r="AM60" s="65">
        <f t="shared" ref="AM60" si="278">IFERROR(I60/I59-1, "n/a")</f>
        <v>-0.57681994396373915</v>
      </c>
      <c r="AN60" s="65">
        <f t="shared" ref="AN60" si="279">IFERROR(J60/J59-1, "n/a")</f>
        <v>-6.0634402181879765E-2</v>
      </c>
      <c r="AO60" s="65">
        <f t="shared" ref="AO60" si="280">IFERROR(K60/K59-1, "n/a")</f>
        <v>-0.84838666401624319</v>
      </c>
      <c r="AP60" s="65">
        <f t="shared" ref="AP60" si="281">IFERROR(L60/L59-1, "n/a")</f>
        <v>1.5789507174644335E-2</v>
      </c>
      <c r="AQ60" s="65">
        <f t="shared" ref="AQ60" si="282">IFERROR(M60/M59-1, "n/a")</f>
        <v>-0.14981848083809701</v>
      </c>
      <c r="AR60" s="65">
        <f t="shared" ref="AR60" si="283">IFERROR(N60/N59-1, "n/a")</f>
        <v>-9.7647581653157345E-2</v>
      </c>
      <c r="AS60" s="65">
        <f t="shared" ref="AS60" si="284">IFERROR(O60/O59-1, "n/a")</f>
        <v>-0.22809628990643782</v>
      </c>
    </row>
    <row r="61" spans="1:45" s="36" customFormat="1" x14ac:dyDescent="0.2">
      <c r="A61" s="53">
        <v>44440</v>
      </c>
      <c r="B61" s="68">
        <v>1138.7741047619047</v>
      </c>
      <c r="C61" s="68">
        <v>22837.786971428573</v>
      </c>
      <c r="D61" s="68">
        <v>240796.49772380953</v>
      </c>
      <c r="E61" s="68">
        <v>560.75315238095243</v>
      </c>
      <c r="F61" s="68">
        <v>328.22447142857141</v>
      </c>
      <c r="G61" s="98">
        <v>265662.03642380954</v>
      </c>
      <c r="H61" s="68"/>
      <c r="I61" s="68">
        <v>1107.6997952380952</v>
      </c>
      <c r="J61" s="68">
        <v>675.30032380952377</v>
      </c>
      <c r="K61" s="68">
        <v>20.990799999999997</v>
      </c>
      <c r="L61" s="68">
        <v>359.22724285714293</v>
      </c>
      <c r="M61" s="98">
        <v>2163.2181619047624</v>
      </c>
      <c r="N61" s="68">
        <v>1533.2066714285718</v>
      </c>
      <c r="O61" s="68">
        <v>630.01149047619049</v>
      </c>
      <c r="P61" s="83"/>
      <c r="Q61" s="65">
        <f t="shared" ref="Q61" si="285">IFERROR(B61/B49-1, "n/a")</f>
        <v>-0.31929781491445897</v>
      </c>
      <c r="R61" s="65">
        <f t="shared" ref="R61" si="286">IFERROR(C61/C49-1, "n/a")</f>
        <v>-8.9856614052793993E-2</v>
      </c>
      <c r="S61" s="65">
        <f t="shared" ref="S61" si="287">IFERROR(D61/D49-1, "n/a")</f>
        <v>-5.6116156825094743E-2</v>
      </c>
      <c r="T61" s="65">
        <f t="shared" ref="T61:U61" si="288">IFERROR(E61/E49-1, "n/a")</f>
        <v>-2.3611994198493025E-2</v>
      </c>
      <c r="U61" s="65">
        <f t="shared" si="288"/>
        <v>0.36592756474592969</v>
      </c>
      <c r="V61" s="65">
        <f t="shared" ref="V61" si="289">IFERROR(G61/G49-1, "n/a")</f>
        <v>-6.0243743979078834E-2</v>
      </c>
      <c r="W61" s="97"/>
      <c r="X61" s="65">
        <f t="shared" ref="X61" si="290">IFERROR(I61/I49-1, "n/a")</f>
        <v>2.7211244674348878</v>
      </c>
      <c r="Y61" s="65">
        <f t="shared" ref="Y61" si="291">IFERROR(J61/J49-1, "n/a")</f>
        <v>-6.901348708399524E-2</v>
      </c>
      <c r="Z61" s="65">
        <f t="shared" ref="Z61" si="292">IFERROR(K61/K49-1, "n/a")</f>
        <v>-0.81303419945346433</v>
      </c>
      <c r="AA61" s="65">
        <f t="shared" ref="AA61" si="293">IFERROR(L61/L49-1, "n/a")</f>
        <v>-0.26964402987552083</v>
      </c>
      <c r="AB61" s="65">
        <f t="shared" ref="AB61" si="294">IFERROR(M61/M49-1, "n/a")</f>
        <v>0.32944257186681813</v>
      </c>
      <c r="AC61" s="65">
        <f t="shared" ref="AC61" si="295">IFERROR(N61/N49-1, "n/a")</f>
        <v>0.49405674292119328</v>
      </c>
      <c r="AD61" s="65">
        <f t="shared" ref="AD61" si="296">IFERROR(O61/O49-1, "n/a")</f>
        <v>4.8345259581717093E-2</v>
      </c>
      <c r="AE61" s="97"/>
      <c r="AF61" s="65">
        <f t="shared" ref="AF61" si="297">IFERROR(B61/B60-1, "n/a")</f>
        <v>0.1519160161390678</v>
      </c>
      <c r="AG61" s="65">
        <f t="shared" ref="AG61" si="298">IFERROR(C61/C60-1, "n/a")</f>
        <v>3.5443704832969436E-2</v>
      </c>
      <c r="AH61" s="65">
        <f t="shared" ref="AH61" si="299">IFERROR(D61/D60-1, "n/a")</f>
        <v>5.3734624280640908E-2</v>
      </c>
      <c r="AI61" s="65">
        <f t="shared" ref="AI61:AJ61" si="300">IFERROR(E61/E60-1, "n/a")</f>
        <v>0.76941980602238647</v>
      </c>
      <c r="AJ61" s="65">
        <f t="shared" si="300"/>
        <v>0.25541518624933834</v>
      </c>
      <c r="AK61" s="65">
        <f t="shared" ref="AK61" si="301">IFERROR(G61/G60-1, "n/a")</f>
        <v>5.3628235632141141E-2</v>
      </c>
      <c r="AL61" s="65"/>
      <c r="AM61" s="65">
        <f t="shared" ref="AM61" si="302">IFERROR(I61/I60-1, "n/a")</f>
        <v>11.984713195490956</v>
      </c>
      <c r="AN61" s="65">
        <f t="shared" ref="AN61" si="303">IFERROR(J61/J60-1, "n/a")</f>
        <v>0.13381919070441217</v>
      </c>
      <c r="AO61" s="65">
        <f t="shared" ref="AO61" si="304">IFERROR(K61/K60-1, "n/a")</f>
        <v>4.1905683578251187</v>
      </c>
      <c r="AP61" s="65">
        <f t="shared" ref="AP61" si="305">IFERROR(L61/L60-1, "n/a")</f>
        <v>0.21595017549612727</v>
      </c>
      <c r="AQ61" s="65">
        <f t="shared" ref="AQ61" si="306">IFERROR(M61/M60-1, "n/a")</f>
        <v>1.2065117784742405</v>
      </c>
      <c r="AR61" s="65">
        <f t="shared" ref="AR61" si="307">IFERROR(N61/N60-1, "n/a")</f>
        <v>1.4555185812790032</v>
      </c>
      <c r="AS61" s="65">
        <f t="shared" ref="AS61" si="308">IFERROR(O61/O60-1, "n/a")</f>
        <v>0.76976007259870238</v>
      </c>
    </row>
    <row r="62" spans="1:45" s="36" customFormat="1" x14ac:dyDescent="0.2">
      <c r="A62" s="53">
        <v>44470</v>
      </c>
      <c r="B62" s="68">
        <v>1335.0079047619045</v>
      </c>
      <c r="C62" s="68">
        <v>21604.784390476194</v>
      </c>
      <c r="D62" s="68">
        <v>259842.59060952379</v>
      </c>
      <c r="E62" s="68">
        <v>1279.076842857143</v>
      </c>
      <c r="F62" s="68">
        <v>229.94128095238096</v>
      </c>
      <c r="G62" s="98">
        <v>284291.40102857136</v>
      </c>
      <c r="H62" s="68"/>
      <c r="I62" s="68">
        <v>171.42789523809526</v>
      </c>
      <c r="J62" s="68">
        <v>714.73583809523814</v>
      </c>
      <c r="K62" s="68">
        <v>24.440438095238093</v>
      </c>
      <c r="L62" s="68">
        <v>372.95087619047621</v>
      </c>
      <c r="M62" s="98">
        <v>1283.5550476190479</v>
      </c>
      <c r="N62" s="68">
        <v>743.46775714285707</v>
      </c>
      <c r="O62" s="68">
        <v>540.08729047619045</v>
      </c>
      <c r="P62" s="83"/>
      <c r="Q62" s="65">
        <f t="shared" ref="Q62" si="309">IFERROR(B62/B50-1, "n/a")</f>
        <v>-0.31648166031402769</v>
      </c>
      <c r="R62" s="65">
        <f t="shared" ref="R62" si="310">IFERROR(C62/C50-1, "n/a")</f>
        <v>-0.19197275527220692</v>
      </c>
      <c r="S62" s="65">
        <f t="shared" ref="S62" si="311">IFERROR(D62/D50-1, "n/a")</f>
        <v>-4.0474436320923735E-2</v>
      </c>
      <c r="T62" s="65">
        <f t="shared" ref="T62" si="312">IFERROR(E62/E50-1, "n/a")</f>
        <v>0.4922418950531402</v>
      </c>
      <c r="U62" s="65">
        <f t="shared" ref="U62" si="313">IFERROR(F62/F50-1, "n/a")</f>
        <v>8.5569562320602088E-3</v>
      </c>
      <c r="V62" s="65">
        <f t="shared" ref="V62" si="314">IFERROR(G62/G50-1, "n/a")</f>
        <v>-5.4187959814812503E-2</v>
      </c>
      <c r="W62" s="97"/>
      <c r="X62" s="65">
        <f t="shared" ref="X62" si="315">IFERROR(I62/I50-1, "n/a")</f>
        <v>-0.1297357923923449</v>
      </c>
      <c r="Y62" s="65">
        <f t="shared" ref="Y62" si="316">IFERROR(J62/J50-1, "n/a")</f>
        <v>9.0378571387031315E-2</v>
      </c>
      <c r="Z62" s="65">
        <f t="shared" ref="Z62" si="317">IFERROR(K62/K50-1, "n/a")</f>
        <v>-0.50041960350071857</v>
      </c>
      <c r="AA62" s="65">
        <f t="shared" ref="AA62" si="318">IFERROR(L62/L50-1, "n/a")</f>
        <v>-0.46657090661905964</v>
      </c>
      <c r="AB62" s="65">
        <f t="shared" ref="AB62" si="319">IFERROR(M62/M50-1, "n/a")</f>
        <v>-0.19805692993225865</v>
      </c>
      <c r="AC62" s="65">
        <f t="shared" ref="AC62" si="320">IFERROR(N62/N50-1, "n/a")</f>
        <v>1.3624558669218523E-2</v>
      </c>
      <c r="AD62" s="65">
        <f t="shared" ref="AD62" si="321">IFERROR(O62/O50-1, "n/a")</f>
        <v>-0.37712073591145134</v>
      </c>
      <c r="AE62" s="97"/>
      <c r="AF62" s="65">
        <f t="shared" ref="AF62" si="322">IFERROR(B62/B61-1, "n/a")</f>
        <v>0.17232021625661087</v>
      </c>
      <c r="AG62" s="65">
        <f t="shared" ref="AG62" si="323">IFERROR(C62/C61-1, "n/a")</f>
        <v>-5.3989582374813216E-2</v>
      </c>
      <c r="AH62" s="65">
        <f t="shared" ref="AH62" si="324">IFERROR(D62/D61-1, "n/a")</f>
        <v>7.9096220525432637E-2</v>
      </c>
      <c r="AI62" s="65">
        <f t="shared" ref="AI62" si="325">IFERROR(E62/E61-1, "n/a")</f>
        <v>1.2809980424117016</v>
      </c>
      <c r="AJ62" s="65">
        <f t="shared" ref="AJ62" si="326">IFERROR(F62/F61-1, "n/a")</f>
        <v>-0.29943894813333238</v>
      </c>
      <c r="AK62" s="65">
        <f t="shared" ref="AK62" si="327">IFERROR(G62/G61-1, "n/a")</f>
        <v>7.0124300993622102E-2</v>
      </c>
      <c r="AL62" s="65"/>
      <c r="AM62" s="65">
        <f t="shared" ref="AM62" si="328">IFERROR(I62/I61-1, "n/a")</f>
        <v>-0.84523975180364852</v>
      </c>
      <c r="AN62" s="65">
        <f t="shared" ref="AN62" si="329">IFERROR(J62/J61-1, "n/a")</f>
        <v>5.8397001889840094E-2</v>
      </c>
      <c r="AO62" s="65">
        <f t="shared" ref="AO62" si="330">IFERROR(K62/K61-1, "n/a")</f>
        <v>0.16434047750624536</v>
      </c>
      <c r="AP62" s="65">
        <f t="shared" ref="AP62" si="331">IFERROR(L62/L61-1, "n/a")</f>
        <v>3.8203208710400949E-2</v>
      </c>
      <c r="AQ62" s="65">
        <f t="shared" ref="AQ62" si="332">IFERROR(M62/M61-1, "n/a")</f>
        <v>-0.40664558470198464</v>
      </c>
      <c r="AR62" s="65">
        <f t="shared" ref="AR62" si="333">IFERROR(N62/N61-1, "n/a")</f>
        <v>-0.51508966729832462</v>
      </c>
      <c r="AS62" s="65">
        <f t="shared" ref="AS62" si="334">IFERROR(O62/O61-1, "n/a")</f>
        <v>-0.14273422208860254</v>
      </c>
    </row>
    <row r="63" spans="1:45" s="36" customFormat="1" x14ac:dyDescent="0.2">
      <c r="A63" s="53">
        <v>44501</v>
      </c>
      <c r="B63" s="68">
        <v>881.73085714285719</v>
      </c>
      <c r="C63" s="68">
        <v>20082.579438095236</v>
      </c>
      <c r="D63" s="68">
        <v>228614.62456666669</v>
      </c>
      <c r="E63" s="68">
        <v>916.17001428571427</v>
      </c>
      <c r="F63" s="68">
        <v>273.81269523809527</v>
      </c>
      <c r="G63" s="98">
        <v>250768.91757142864</v>
      </c>
      <c r="H63" s="68"/>
      <c r="I63" s="68">
        <v>45.878961904761908</v>
      </c>
      <c r="J63" s="68">
        <v>576.21807142857142</v>
      </c>
      <c r="K63" s="68">
        <v>70.66718095238096</v>
      </c>
      <c r="L63" s="68">
        <v>312.11183809523806</v>
      </c>
      <c r="M63" s="98">
        <v>1004.8760523809525</v>
      </c>
      <c r="N63" s="68">
        <v>528.38081428571434</v>
      </c>
      <c r="O63" s="68">
        <v>476.49523809523816</v>
      </c>
      <c r="P63" s="83"/>
      <c r="Q63" s="65">
        <f t="shared" ref="Q63" si="335">IFERROR(B63/B51-1, "n/a")</f>
        <v>-0.45555615866857724</v>
      </c>
      <c r="R63" s="65">
        <f t="shared" ref="R63" si="336">IFERROR(C63/C51-1, "n/a")</f>
        <v>-0.15345306746182685</v>
      </c>
      <c r="S63" s="65">
        <f t="shared" ref="S63" si="337">IFERROR(D63/D51-1, "n/a")</f>
        <v>-0.190218506519926</v>
      </c>
      <c r="T63" s="65">
        <f t="shared" ref="T63" si="338">IFERROR(E63/E51-1, "n/a")</f>
        <v>0.4052978938067493</v>
      </c>
      <c r="U63" s="65">
        <f t="shared" ref="U63" si="339">IFERROR(F63/F51-1, "n/a")</f>
        <v>-1.2390301278064286E-2</v>
      </c>
      <c r="V63" s="65">
        <f t="shared" ref="V63" si="340">IFERROR(G63/G51-1, "n/a")</f>
        <v>-0.18736677154512449</v>
      </c>
      <c r="W63" s="97"/>
      <c r="X63" s="65">
        <f t="shared" ref="X63" si="341">IFERROR(I63/I51-1, "n/a")</f>
        <v>-0.49761931094365053</v>
      </c>
      <c r="Y63" s="65">
        <f t="shared" ref="Y63" si="342">IFERROR(J63/J51-1, "n/a")</f>
        <v>-8.0978888467069465E-2</v>
      </c>
      <c r="Z63" s="65">
        <f t="shared" ref="Z63" si="343">IFERROR(K63/K51-1, "n/a")</f>
        <v>1.4853628808415786E-2</v>
      </c>
      <c r="AA63" s="65">
        <f t="shared" ref="AA63" si="344">IFERROR(L63/L51-1, "n/a")</f>
        <v>-0.1919338585920336</v>
      </c>
      <c r="AB63" s="65">
        <f t="shared" ref="AB63" si="345">IFERROR(M63/M51-1, "n/a")</f>
        <v>-0.14419820591432531</v>
      </c>
      <c r="AC63" s="65">
        <f t="shared" ref="AC63" si="346">IFERROR(N63/N51-1, "n/a")</f>
        <v>-0.22074676571882412</v>
      </c>
      <c r="AD63" s="65">
        <f t="shared" ref="AD63" si="347">IFERROR(O63/O51-1, "n/a")</f>
        <v>-3.9579780218711003E-2</v>
      </c>
      <c r="AE63" s="97"/>
      <c r="AF63" s="65">
        <f t="shared" ref="AF63" si="348">IFERROR(B63/B62-1, "n/a")</f>
        <v>-0.33953135858014871</v>
      </c>
      <c r="AG63" s="65">
        <f t="shared" ref="AG63" si="349">IFERROR(C63/C62-1, "n/a")</f>
        <v>-7.0456845338941476E-2</v>
      </c>
      <c r="AH63" s="65">
        <f t="shared" ref="AH63" si="350">IFERROR(D63/D62-1, "n/a")</f>
        <v>-0.12018032136149936</v>
      </c>
      <c r="AI63" s="65">
        <f t="shared" ref="AI63" si="351">IFERROR(E63/E62-1, "n/a")</f>
        <v>-0.28372558740160136</v>
      </c>
      <c r="AJ63" s="65">
        <f t="shared" ref="AJ63" si="352">IFERROR(F63/F62-1, "n/a")</f>
        <v>0.19079398924806257</v>
      </c>
      <c r="AK63" s="65">
        <f t="shared" ref="AK63" si="353">IFERROR(G63/G62-1, "n/a")</f>
        <v>-0.1179159247724616</v>
      </c>
      <c r="AL63" s="65"/>
      <c r="AM63" s="65">
        <f t="shared" ref="AM63" si="354">IFERROR(I63/I62-1, "n/a")</f>
        <v>-0.73237166657712927</v>
      </c>
      <c r="AN63" s="65">
        <f t="shared" ref="AN63" si="355">IFERROR(J63/J62-1, "n/a")</f>
        <v>-0.19380274401213016</v>
      </c>
      <c r="AO63" s="65">
        <f t="shared" ref="AO63" si="356">IFERROR(K63/K62-1, "n/a")</f>
        <v>1.8914040197237525</v>
      </c>
      <c r="AP63" s="65">
        <f t="shared" ref="AP63" si="357">IFERROR(L63/L62-1, "n/a")</f>
        <v>-0.16312882467707623</v>
      </c>
      <c r="AQ63" s="65">
        <f t="shared" ref="AQ63" si="358">IFERROR(M63/M62-1, "n/a")</f>
        <v>-0.21711495409179038</v>
      </c>
      <c r="AR63" s="65">
        <f t="shared" ref="AR63" si="359">IFERROR(N63/N62-1, "n/a")</f>
        <v>-0.28930231444564702</v>
      </c>
      <c r="AS63" s="65">
        <f t="shared" ref="AS63" si="360">IFERROR(O63/O62-1, "n/a")</f>
        <v>-0.11774402675701501</v>
      </c>
    </row>
    <row r="64" spans="1:45" s="36" customFormat="1" x14ac:dyDescent="0.2">
      <c r="A64" s="53">
        <v>44531</v>
      </c>
      <c r="B64" s="68">
        <v>804.26171363636377</v>
      </c>
      <c r="C64" s="68">
        <v>18401.194090909088</v>
      </c>
      <c r="D64" s="68">
        <v>199990.70075909092</v>
      </c>
      <c r="E64" s="68">
        <v>529.46098181818172</v>
      </c>
      <c r="F64" s="68">
        <v>309.42830454545452</v>
      </c>
      <c r="G64" s="98">
        <v>220035.04584999997</v>
      </c>
      <c r="H64" s="68"/>
      <c r="I64" s="68">
        <v>68.299277272727281</v>
      </c>
      <c r="J64" s="68">
        <v>461.59814999999998</v>
      </c>
      <c r="K64" s="68">
        <v>56.123895454545455</v>
      </c>
      <c r="L64" s="68">
        <v>233.62406818181819</v>
      </c>
      <c r="M64" s="98">
        <v>819.64539090909091</v>
      </c>
      <c r="N64" s="68">
        <v>550.01346818181821</v>
      </c>
      <c r="O64" s="68">
        <v>269.63192272727281</v>
      </c>
      <c r="P64" s="83"/>
      <c r="Q64" s="65">
        <f t="shared" ref="Q64" si="361">IFERROR(B64/B52-1, "n/a")</f>
        <v>-0.35193689737734812</v>
      </c>
      <c r="R64" s="65">
        <f t="shared" ref="R64" si="362">IFERROR(C64/C52-1, "n/a")</f>
        <v>-0.28209725245546258</v>
      </c>
      <c r="S64" s="65">
        <f t="shared" ref="S64" si="363">IFERROR(D64/D52-1, "n/a")</f>
        <v>-0.18721829521675781</v>
      </c>
      <c r="T64" s="65">
        <f t="shared" ref="T64" si="364">IFERROR(E64/E52-1, "n/a")</f>
        <v>-0.26014259257010275</v>
      </c>
      <c r="U64" s="65">
        <f t="shared" ref="U64" si="365">IFERROR(F64/F52-1, "n/a")</f>
        <v>-5.8892956336202062E-2</v>
      </c>
      <c r="V64" s="65">
        <f t="shared" ref="V64" si="366">IFERROR(G64/G52-1, "n/a")</f>
        <v>-0.19687737090555613</v>
      </c>
      <c r="W64" s="97"/>
      <c r="X64" s="65">
        <f t="shared" ref="X64" si="367">IFERROR(I64/I52-1, "n/a")</f>
        <v>-0.49308019821968241</v>
      </c>
      <c r="Y64" s="65">
        <f t="shared" ref="Y64" si="368">IFERROR(J64/J52-1, "n/a")</f>
        <v>-0.36560797179198079</v>
      </c>
      <c r="Z64" s="65">
        <f t="shared" ref="Z64" si="369">IFERROR(K64/K52-1, "n/a")</f>
        <v>-0.60772721587335132</v>
      </c>
      <c r="AA64" s="65">
        <f t="shared" ref="AA64" si="370">IFERROR(L64/L52-1, "n/a")</f>
        <v>-0.4911317718084679</v>
      </c>
      <c r="AB64" s="65">
        <f t="shared" ref="AB64" si="371">IFERROR(M64/M52-1, "n/a")</f>
        <v>-0.440337696117585</v>
      </c>
      <c r="AC64" s="65">
        <f t="shared" ref="AC64" si="372">IFERROR(N64/N52-1, "n/a")</f>
        <v>-0.33290224620868147</v>
      </c>
      <c r="AD64" s="65">
        <f t="shared" ref="AD64" si="373">IFERROR(O64/O52-1, "n/a")</f>
        <v>-0.57873209581031304</v>
      </c>
      <c r="AE64" s="97"/>
      <c r="AF64" s="65">
        <f t="shared" ref="AF64" si="374">IFERROR(B64/B63-1, "n/a")</f>
        <v>-8.786030666718736E-2</v>
      </c>
      <c r="AG64" s="65">
        <f t="shared" ref="AG64" si="375">IFERROR(C64/C63-1, "n/a")</f>
        <v>-8.3723575070076772E-2</v>
      </c>
      <c r="AH64" s="65">
        <f t="shared" ref="AH64" si="376">IFERROR(D64/D63-1, "n/a")</f>
        <v>-0.12520600491692824</v>
      </c>
      <c r="AI64" s="65">
        <f t="shared" ref="AI64" si="377">IFERROR(E64/E63-1, "n/a")</f>
        <v>-0.42209309018809971</v>
      </c>
      <c r="AJ64" s="65">
        <f t="shared" ref="AJ64" si="378">IFERROR(F64/F63-1, "n/a")</f>
        <v>0.1300728926260688</v>
      </c>
      <c r="AK64" s="65">
        <f t="shared" ref="AK64" si="379">IFERROR(G64/G63-1, "n/a")</f>
        <v>-0.12255853723448196</v>
      </c>
      <c r="AL64" s="65"/>
      <c r="AM64" s="65">
        <f t="shared" ref="AM64" si="380">IFERROR(I64/I63-1, "n/a")</f>
        <v>0.48868401631463909</v>
      </c>
      <c r="AN64" s="65">
        <f t="shared" ref="AN64" si="381">IFERROR(J64/J63-1, "n/a")</f>
        <v>-0.19891760968968475</v>
      </c>
      <c r="AO64" s="65">
        <f t="shared" ref="AO64" si="382">IFERROR(K64/K63-1, "n/a")</f>
        <v>-0.20579971214127657</v>
      </c>
      <c r="AP64" s="65">
        <f t="shared" ref="AP64" si="383">IFERROR(L64/L63-1, "n/a")</f>
        <v>-0.2514732231639033</v>
      </c>
      <c r="AQ64" s="65">
        <f t="shared" ref="AQ64" si="384">IFERROR(M64/M63-1, "n/a")</f>
        <v>-0.18433184971716288</v>
      </c>
      <c r="AR64" s="65">
        <f t="shared" ref="AR64" si="385">IFERROR(N64/N63-1, "n/a")</f>
        <v>4.0941406862676777E-2</v>
      </c>
      <c r="AS64" s="65">
        <f t="shared" ref="AS64" si="386">IFERROR(O64/O63-1, "n/a")</f>
        <v>-0.43413511579861608</v>
      </c>
    </row>
    <row r="65" spans="1:45" s="36" customFormat="1" x14ac:dyDescent="0.2">
      <c r="A65" s="53">
        <v>44562</v>
      </c>
      <c r="B65" s="68">
        <v>1618.4878599999997</v>
      </c>
      <c r="C65" s="68">
        <v>22568.986420000005</v>
      </c>
      <c r="D65" s="68">
        <v>280210.88800499996</v>
      </c>
      <c r="E65" s="68">
        <v>399.81537000000003</v>
      </c>
      <c r="F65" s="68">
        <v>674.19858499999975</v>
      </c>
      <c r="G65" s="98">
        <v>305472.37624000001</v>
      </c>
      <c r="H65" s="68"/>
      <c r="I65" s="68">
        <v>60.034760000000006</v>
      </c>
      <c r="J65" s="68">
        <v>701.25736500000005</v>
      </c>
      <c r="K65" s="68">
        <v>117.44490499999999</v>
      </c>
      <c r="L65" s="68">
        <v>355.98005499999994</v>
      </c>
      <c r="M65" s="98">
        <v>1234.7170849999998</v>
      </c>
      <c r="N65" s="68">
        <v>829.93183499999998</v>
      </c>
      <c r="O65" s="68">
        <v>404.78525000000002</v>
      </c>
      <c r="P65" s="83"/>
      <c r="Q65" s="65">
        <f t="shared" ref="Q65:Q67" si="387">IFERROR(B65/B53-1, "n/a")</f>
        <v>-0.20693047870488235</v>
      </c>
      <c r="R65" s="65">
        <f t="shared" ref="R65:R67" si="388">IFERROR(C65/C53-1, "n/a")</f>
        <v>-0.30232557631987012</v>
      </c>
      <c r="S65" s="65">
        <f t="shared" ref="S65:S67" si="389">IFERROR(D65/D53-1, "n/a")</f>
        <v>-0.15588672134878034</v>
      </c>
      <c r="T65" s="65">
        <f t="shared" ref="T65:T67" si="390">IFERROR(E65/E53-1, "n/a")</f>
        <v>-0.54094339714654849</v>
      </c>
      <c r="U65" s="65">
        <f t="shared" ref="U65:U67" si="391">IFERROR(F65/F53-1, "n/a")</f>
        <v>0.81006757564001441</v>
      </c>
      <c r="V65" s="65">
        <f t="shared" ref="V65:V67" si="392">IFERROR(G65/G53-1, "n/a")</f>
        <v>-0.16899059132967786</v>
      </c>
      <c r="W65" s="97"/>
      <c r="X65" s="65">
        <f t="shared" ref="X65:X67" si="393">IFERROR(I65/I53-1, "n/a")</f>
        <v>-0.18927324464853457</v>
      </c>
      <c r="Y65" s="65">
        <f t="shared" ref="Y65:Y67" si="394">IFERROR(J65/J53-1, "n/a")</f>
        <v>-0.30765053440633205</v>
      </c>
      <c r="Z65" s="65">
        <f t="shared" ref="Z65:Z67" si="395">IFERROR(K65/K53-1, "n/a")</f>
        <v>34.984157849838986</v>
      </c>
      <c r="AA65" s="65">
        <f t="shared" ref="AA65:AA67" si="396">IFERROR(L65/L53-1, "n/a")</f>
        <v>-0.31280357033381156</v>
      </c>
      <c r="AB65" s="65">
        <f t="shared" ref="AB65:AB67" si="397">IFERROR(M65/M53-1, "n/a")</f>
        <v>-0.23223586299180965</v>
      </c>
      <c r="AC65" s="65">
        <f t="shared" ref="AC65:AC67" si="398">IFERROR(N65/N53-1, "n/a")</f>
        <v>-0.15737752547803741</v>
      </c>
      <c r="AD65" s="65">
        <f t="shared" ref="AD65:AD67" si="399">IFERROR(O65/O53-1, "n/a")</f>
        <v>-0.35053478331242216</v>
      </c>
      <c r="AE65" s="97"/>
      <c r="AF65" s="65">
        <f t="shared" ref="AF65:AF67" si="400">IFERROR(B65/B64-1, "n/a")</f>
        <v>1.0123895400692633</v>
      </c>
      <c r="AG65" s="65">
        <f t="shared" ref="AG65:AG67" si="401">IFERROR(C65/C64-1, "n/a")</f>
        <v>0.22649575394403176</v>
      </c>
      <c r="AH65" s="65">
        <f t="shared" ref="AH65:AH67" si="402">IFERROR(D65/D64-1, "n/a")</f>
        <v>0.40111958676789872</v>
      </c>
      <c r="AI65" s="65">
        <f t="shared" ref="AI65:AI67" si="403">IFERROR(E65/E64-1, "n/a")</f>
        <v>-0.24486339177058059</v>
      </c>
      <c r="AJ65" s="65">
        <f t="shared" ref="AJ65:AJ67" si="404">IFERROR(F65/F64-1, "n/a")</f>
        <v>1.1788523386391145</v>
      </c>
      <c r="AK65" s="65">
        <f t="shared" ref="AK65:AK67" si="405">IFERROR(G65/G64-1, "n/a")</f>
        <v>0.3882896474966242</v>
      </c>
      <c r="AL65" s="65"/>
      <c r="AM65" s="65">
        <f t="shared" ref="AM65:AM67" si="406">IFERROR(I65/I64-1, "n/a")</f>
        <v>-0.12100446158055311</v>
      </c>
      <c r="AN65" s="65">
        <f t="shared" ref="AN65:AN67" si="407">IFERROR(J65/J64-1, "n/a")</f>
        <v>0.51919448767288179</v>
      </c>
      <c r="AO65" s="65">
        <f t="shared" ref="AO65:AO67" si="408">IFERROR(K65/K64-1, "n/a")</f>
        <v>1.0926007371515793</v>
      </c>
      <c r="AP65" s="65">
        <f t="shared" ref="AP65:AP67" si="409">IFERROR(L65/L64-1, "n/a")</f>
        <v>0.52373022938269376</v>
      </c>
      <c r="AQ65" s="65">
        <f t="shared" ref="AQ65:AQ67" si="410">IFERROR(M65/M64-1, "n/a")</f>
        <v>0.50640398725422164</v>
      </c>
      <c r="AR65" s="65">
        <f t="shared" ref="AR65:AR67" si="411">IFERROR(N65/N64-1, "n/a")</f>
        <v>0.50893002264746179</v>
      </c>
      <c r="AS65" s="65">
        <f t="shared" ref="AS65:AS67" si="412">IFERROR(O65/O64-1, "n/a")</f>
        <v>0.5012512090767236</v>
      </c>
    </row>
    <row r="66" spans="1:45" s="36" customFormat="1" x14ac:dyDescent="0.2">
      <c r="A66" s="53">
        <v>44593</v>
      </c>
      <c r="B66" s="68">
        <v>2052.6401789473689</v>
      </c>
      <c r="C66" s="68">
        <v>20150.782147368423</v>
      </c>
      <c r="D66" s="68">
        <v>244193.10762631579</v>
      </c>
      <c r="E66" s="68">
        <v>304.50242105263158</v>
      </c>
      <c r="F66" s="68">
        <v>667.60707894736845</v>
      </c>
      <c r="G66" s="98">
        <v>267368.63945263153</v>
      </c>
      <c r="H66" s="68"/>
      <c r="I66" s="68">
        <v>212.52654736842103</v>
      </c>
      <c r="J66" s="68">
        <v>807.96824210526302</v>
      </c>
      <c r="K66" s="68">
        <v>10.96451052631579</v>
      </c>
      <c r="L66" s="68">
        <v>555.71224210526316</v>
      </c>
      <c r="M66" s="98">
        <v>1587.1715421052631</v>
      </c>
      <c r="N66" s="68">
        <v>1089.8313157894738</v>
      </c>
      <c r="O66" s="68">
        <v>497.34022631578944</v>
      </c>
      <c r="P66" s="83"/>
      <c r="Q66" s="65">
        <f t="shared" si="387"/>
        <v>9.6531636324840298E-2</v>
      </c>
      <c r="R66" s="65">
        <f t="shared" si="388"/>
        <v>-0.31558568424428535</v>
      </c>
      <c r="S66" s="65">
        <f t="shared" si="389"/>
        <v>-0.21471329923439475</v>
      </c>
      <c r="T66" s="65">
        <f t="shared" si="390"/>
        <v>-0.77675197477428115</v>
      </c>
      <c r="U66" s="65">
        <f t="shared" si="391"/>
        <v>0.7554435416460461</v>
      </c>
      <c r="V66" s="65">
        <f t="shared" si="392"/>
        <v>-0.22280859154144883</v>
      </c>
      <c r="W66" s="97"/>
      <c r="X66" s="65">
        <f t="shared" si="393"/>
        <v>-0.11428724405468149</v>
      </c>
      <c r="Y66" s="65">
        <f t="shared" si="394"/>
        <v>-9.835867988484559E-2</v>
      </c>
      <c r="Z66" s="65">
        <f t="shared" si="395"/>
        <v>-0.42621270257384691</v>
      </c>
      <c r="AA66" s="65">
        <f t="shared" si="396"/>
        <v>-4.0973951457872526E-2</v>
      </c>
      <c r="AB66" s="65">
        <f t="shared" si="397"/>
        <v>-8.5004279986452436E-2</v>
      </c>
      <c r="AC66" s="65">
        <f t="shared" si="398"/>
        <v>0.14100007676906579</v>
      </c>
      <c r="AD66" s="65">
        <f t="shared" si="399"/>
        <v>-0.36194861622036933</v>
      </c>
      <c r="AE66" s="97"/>
      <c r="AF66" s="65">
        <f t="shared" si="400"/>
        <v>0.26824564439264265</v>
      </c>
      <c r="AG66" s="65">
        <f t="shared" si="401"/>
        <v>-0.10714722529535647</v>
      </c>
      <c r="AH66" s="65">
        <f t="shared" si="402"/>
        <v>-0.12853811868310228</v>
      </c>
      <c r="AI66" s="65">
        <f t="shared" si="403"/>
        <v>-0.23839240834430264</v>
      </c>
      <c r="AJ66" s="65">
        <f t="shared" si="404"/>
        <v>-9.7768019679710383E-3</v>
      </c>
      <c r="AK66" s="65">
        <f t="shared" si="405"/>
        <v>-0.12473709490979168</v>
      </c>
      <c r="AL66" s="65"/>
      <c r="AM66" s="65">
        <f t="shared" si="406"/>
        <v>2.5400582490613939</v>
      </c>
      <c r="AN66" s="65">
        <f t="shared" si="407"/>
        <v>0.15217077556862879</v>
      </c>
      <c r="AO66" s="65">
        <f t="shared" si="408"/>
        <v>-0.90664124147134528</v>
      </c>
      <c r="AP66" s="65">
        <f t="shared" si="409"/>
        <v>0.56107690388795306</v>
      </c>
      <c r="AQ66" s="65">
        <f t="shared" si="410"/>
        <v>0.28545361636853306</v>
      </c>
      <c r="AR66" s="65">
        <f t="shared" si="411"/>
        <v>0.31315762310705164</v>
      </c>
      <c r="AS66" s="65">
        <f t="shared" si="412"/>
        <v>0.22865204776060732</v>
      </c>
    </row>
    <row r="67" spans="1:45" s="36" customFormat="1" x14ac:dyDescent="0.2">
      <c r="A67" s="53">
        <v>44621</v>
      </c>
      <c r="B67" s="68">
        <v>1646.1740565217399</v>
      </c>
      <c r="C67" s="68">
        <v>17557.619969565218</v>
      </c>
      <c r="D67" s="68">
        <v>242572.3200043478</v>
      </c>
      <c r="E67" s="68">
        <v>486.54967826086954</v>
      </c>
      <c r="F67" s="68">
        <v>783.84618695652171</v>
      </c>
      <c r="G67" s="98">
        <v>263046.50989565218</v>
      </c>
      <c r="H67" s="68"/>
      <c r="I67" s="68">
        <v>184.88919565217387</v>
      </c>
      <c r="J67" s="68">
        <v>852.66422608695666</v>
      </c>
      <c r="K67" s="68">
        <v>49.432047826086958</v>
      </c>
      <c r="L67" s="68">
        <v>438.73231304347831</v>
      </c>
      <c r="M67" s="98">
        <v>1525.7177826086956</v>
      </c>
      <c r="N67" s="68">
        <v>1061.8247086956521</v>
      </c>
      <c r="O67" s="68">
        <v>463.89307391304345</v>
      </c>
      <c r="P67" s="83"/>
      <c r="Q67" s="65">
        <f t="shared" si="387"/>
        <v>-7.2040586787345928E-2</v>
      </c>
      <c r="R67" s="65">
        <f t="shared" si="388"/>
        <v>-0.35791750345640971</v>
      </c>
      <c r="S67" s="65">
        <f t="shared" si="389"/>
        <v>-8.5853870440514846E-2</v>
      </c>
      <c r="T67" s="65">
        <f t="shared" si="390"/>
        <v>6.2859224681885983E-3</v>
      </c>
      <c r="U67" s="65">
        <f t="shared" si="391"/>
        <v>0.5016020995570476</v>
      </c>
      <c r="V67" s="65">
        <f t="shared" si="392"/>
        <v>-0.1097602499390824</v>
      </c>
      <c r="W67" s="97"/>
      <c r="X67" s="65">
        <f t="shared" si="393"/>
        <v>0.44754352211354287</v>
      </c>
      <c r="Y67" s="65">
        <f t="shared" si="394"/>
        <v>0.1494120943685</v>
      </c>
      <c r="Z67" s="65">
        <f t="shared" si="395"/>
        <v>-0.73024192137220256</v>
      </c>
      <c r="AA67" s="65">
        <f t="shared" si="396"/>
        <v>-0.24440732740247895</v>
      </c>
      <c r="AB67" s="65">
        <f t="shared" si="397"/>
        <v>-6.595093530144569E-2</v>
      </c>
      <c r="AC67" s="65">
        <f t="shared" si="398"/>
        <v>0.3032456017871914</v>
      </c>
      <c r="AD67" s="65">
        <f t="shared" si="399"/>
        <v>-0.43337213847980538</v>
      </c>
      <c r="AE67" s="97"/>
      <c r="AF67" s="65">
        <f t="shared" si="400"/>
        <v>-0.19802112742140332</v>
      </c>
      <c r="AG67" s="65">
        <f t="shared" si="401"/>
        <v>-0.12868791686787495</v>
      </c>
      <c r="AH67" s="65">
        <f t="shared" si="402"/>
        <v>-6.6373192827713368E-3</v>
      </c>
      <c r="AI67" s="65">
        <f t="shared" si="403"/>
        <v>0.59785159204619953</v>
      </c>
      <c r="AJ67" s="65">
        <f t="shared" si="404"/>
        <v>0.1741130549310983</v>
      </c>
      <c r="AK67" s="65">
        <f t="shared" si="405"/>
        <v>-1.6165431988687251E-2</v>
      </c>
      <c r="AL67" s="65"/>
      <c r="AM67" s="65">
        <f t="shared" si="406"/>
        <v>-0.13004187974849557</v>
      </c>
      <c r="AN67" s="65">
        <f t="shared" si="407"/>
        <v>5.5318986133950698E-2</v>
      </c>
      <c r="AO67" s="65">
        <f t="shared" si="408"/>
        <v>3.5083679483407577</v>
      </c>
      <c r="AP67" s="65">
        <f t="shared" si="409"/>
        <v>-0.21050450250766017</v>
      </c>
      <c r="AQ67" s="65">
        <f t="shared" si="410"/>
        <v>-3.8719040674742522E-2</v>
      </c>
      <c r="AR67" s="65">
        <f t="shared" si="411"/>
        <v>-2.5698111889484232E-2</v>
      </c>
      <c r="AS67" s="65">
        <f t="shared" si="412"/>
        <v>-6.7252055299280133E-2</v>
      </c>
    </row>
    <row r="68" spans="1:45" s="36" customFormat="1" x14ac:dyDescent="0.2">
      <c r="A68" s="53">
        <v>44652</v>
      </c>
      <c r="B68" s="68">
        <v>1411.1074599999997</v>
      </c>
      <c r="C68" s="68">
        <v>16871.940710000003</v>
      </c>
      <c r="D68" s="68">
        <v>232974.52627999996</v>
      </c>
      <c r="E68" s="68">
        <v>583.93662000000006</v>
      </c>
      <c r="F68" s="68">
        <v>641.41637999999989</v>
      </c>
      <c r="G68" s="98">
        <v>252482.92744999999</v>
      </c>
      <c r="H68" s="68"/>
      <c r="I68" s="68">
        <v>167.18660000000003</v>
      </c>
      <c r="J68" s="68">
        <v>791.11665500000015</v>
      </c>
      <c r="K68" s="68">
        <v>119.48522499999999</v>
      </c>
      <c r="L68" s="68">
        <v>346.17774500000007</v>
      </c>
      <c r="M68" s="98">
        <v>1423.9662250000001</v>
      </c>
      <c r="N68" s="68">
        <v>1000.1467100000002</v>
      </c>
      <c r="O68" s="68">
        <v>423.81951499999997</v>
      </c>
      <c r="P68" s="83"/>
      <c r="Q68" s="65">
        <f t="shared" ref="Q68:Q69" si="413">IFERROR(B68/B56-1, "n/a")</f>
        <v>0.21177061158955701</v>
      </c>
      <c r="R68" s="65">
        <f t="shared" ref="R68:R69" si="414">IFERROR(C68/C56-1, "n/a")</f>
        <v>-0.35998649171014119</v>
      </c>
      <c r="S68" s="65">
        <f t="shared" ref="S68:S69" si="415">IFERROR(D68/D56-1, "n/a")</f>
        <v>-4.2420370295618404E-2</v>
      </c>
      <c r="T68" s="65">
        <f t="shared" ref="T68:T69" si="416">IFERROR(E68/E56-1, "n/a")</f>
        <v>0.14688045614134282</v>
      </c>
      <c r="U68" s="65">
        <f t="shared" ref="U68:U69" si="417">IFERROR(F68/F56-1, "n/a")</f>
        <v>0.76982291304119266</v>
      </c>
      <c r="V68" s="65">
        <f t="shared" ref="V68:V69" si="418">IFERROR(G68/G56-1, "n/a")</f>
        <v>-7.0705482537904762E-2</v>
      </c>
      <c r="W68" s="97"/>
      <c r="X68" s="65">
        <f t="shared" ref="X68:X69" si="419">IFERROR(I68/I56-1, "n/a")</f>
        <v>-0.13721473977095322</v>
      </c>
      <c r="Y68" s="65">
        <f t="shared" ref="Y68:Y69" si="420">IFERROR(J68/J56-1, "n/a")</f>
        <v>0.11985725175838913</v>
      </c>
      <c r="Z68" s="65">
        <f t="shared" ref="Z68:Z69" si="421">IFERROR(K68/K56-1, "n/a")</f>
        <v>-1.3998502365576315E-2</v>
      </c>
      <c r="AA68" s="65">
        <f t="shared" ref="AA68:AA69" si="422">IFERROR(L68/L56-1, "n/a")</f>
        <v>-0.12161913694251003</v>
      </c>
      <c r="AB68" s="65">
        <f t="shared" ref="AB68:AB69" si="423">IFERROR(M68/M56-1, "n/a")</f>
        <v>5.9738625145999702E-3</v>
      </c>
      <c r="AC68" s="65">
        <f t="shared" ref="AC68:AC69" si="424">IFERROR(N68/N56-1, "n/a")</f>
        <v>0.31127740171661644</v>
      </c>
      <c r="AD68" s="65">
        <f t="shared" ref="AD68:AD69" si="425">IFERROR(O68/O56-1, "n/a")</f>
        <v>-0.35074990411568097</v>
      </c>
      <c r="AE68" s="97"/>
      <c r="AF68" s="65">
        <f t="shared" ref="AF68:AF69" si="426">IFERROR(B68/B67-1, "n/a")</f>
        <v>-0.14279571202720864</v>
      </c>
      <c r="AG68" s="65">
        <f t="shared" ref="AG68:AG69" si="427">IFERROR(C68/C67-1, "n/a")</f>
        <v>-3.9053086964735972E-2</v>
      </c>
      <c r="AH68" s="65">
        <f t="shared" ref="AH68:AH69" si="428">IFERROR(D68/D67-1, "n/a")</f>
        <v>-3.9566730961619223E-2</v>
      </c>
      <c r="AI68" s="65">
        <f t="shared" ref="AI68:AI69" si="429">IFERROR(E68/E67-1, "n/a")</f>
        <v>0.20015826973153472</v>
      </c>
      <c r="AJ68" s="65">
        <f t="shared" ref="AJ68:AJ69" si="430">IFERROR(F68/F67-1, "n/a")</f>
        <v>-0.18170632112090901</v>
      </c>
      <c r="AK68" s="65">
        <f t="shared" ref="AK68:AK69" si="431">IFERROR(G68/G67-1, "n/a")</f>
        <v>-4.0158610923378801E-2</v>
      </c>
      <c r="AL68" s="65"/>
      <c r="AM68" s="65">
        <f t="shared" ref="AM68:AM69" si="432">IFERROR(I68/I67-1, "n/a")</f>
        <v>-9.5747053199783383E-2</v>
      </c>
      <c r="AN68" s="65">
        <f t="shared" ref="AN68:AN69" si="433">IFERROR(J68/J67-1, "n/a")</f>
        <v>-7.2182659016211348E-2</v>
      </c>
      <c r="AO68" s="65">
        <f t="shared" ref="AO68:AO69" si="434">IFERROR(K68/K67-1, "n/a")</f>
        <v>1.4171611384657949</v>
      </c>
      <c r="AP68" s="65">
        <f t="shared" ref="AP68:AP69" si="435">IFERROR(L68/L67-1, "n/a")</f>
        <v>-0.21095908664996388</v>
      </c>
      <c r="AQ68" s="65">
        <f t="shared" ref="AQ68:AQ69" si="436">IFERROR(M68/M67-1, "n/a")</f>
        <v>-6.6690942957169375E-2</v>
      </c>
      <c r="AR68" s="65">
        <f t="shared" ref="AR68:AR69" si="437">IFERROR(N68/N67-1, "n/a")</f>
        <v>-5.8086799252785593E-2</v>
      </c>
      <c r="AS68" s="65">
        <f t="shared" ref="AS68:AS69" si="438">IFERROR(O68/O67-1, "n/a")</f>
        <v>-8.638533568741158E-2</v>
      </c>
    </row>
    <row r="69" spans="1:45" s="36" customFormat="1" x14ac:dyDescent="0.2">
      <c r="A69" s="53">
        <v>44682</v>
      </c>
      <c r="B69" s="68">
        <v>1178.559576190476</v>
      </c>
      <c r="C69" s="68">
        <v>13946.128385714283</v>
      </c>
      <c r="D69" s="68">
        <v>196604.57709047623</v>
      </c>
      <c r="E69" s="68">
        <v>476.30973333333333</v>
      </c>
      <c r="F69" s="68">
        <v>797.2589333333334</v>
      </c>
      <c r="G69" s="98">
        <v>213002.83371904763</v>
      </c>
      <c r="H69" s="68"/>
      <c r="I69" s="68">
        <v>186.92167142857141</v>
      </c>
      <c r="J69" s="68">
        <v>882.7433190476188</v>
      </c>
      <c r="K69" s="68">
        <v>195.28593333333339</v>
      </c>
      <c r="L69" s="68">
        <v>416.75812380952379</v>
      </c>
      <c r="M69" s="98">
        <v>1681.7090476190476</v>
      </c>
      <c r="N69" s="68">
        <v>1064.9383190476192</v>
      </c>
      <c r="O69" s="68">
        <v>616.77072857142832</v>
      </c>
      <c r="P69" s="83"/>
      <c r="Q69" s="65">
        <f t="shared" si="413"/>
        <v>9.442061252528422E-2</v>
      </c>
      <c r="R69" s="65">
        <f t="shared" si="414"/>
        <v>-0.45460006225201244</v>
      </c>
      <c r="S69" s="65">
        <f t="shared" si="415"/>
        <v>-0.23018485871066574</v>
      </c>
      <c r="T69" s="65">
        <f t="shared" si="416"/>
        <v>-0.55252378583095529</v>
      </c>
      <c r="U69" s="65">
        <f t="shared" si="417"/>
        <v>1.4001584292531719</v>
      </c>
      <c r="V69" s="65">
        <f t="shared" si="418"/>
        <v>-0.24849728427566409</v>
      </c>
      <c r="W69" s="97"/>
      <c r="X69" s="65">
        <f t="shared" si="419"/>
        <v>0.21046179739841331</v>
      </c>
      <c r="Y69" s="65">
        <f t="shared" si="420"/>
        <v>0.2329351462232605</v>
      </c>
      <c r="Z69" s="65">
        <f t="shared" si="421"/>
        <v>13.326104352854948</v>
      </c>
      <c r="AA69" s="65">
        <f t="shared" si="422"/>
        <v>-0.18289403466723575</v>
      </c>
      <c r="AB69" s="65">
        <f t="shared" si="423"/>
        <v>0.20633565455806191</v>
      </c>
      <c r="AC69" s="65">
        <f t="shared" si="424"/>
        <v>0.35828374142116037</v>
      </c>
      <c r="AD69" s="65">
        <f t="shared" si="425"/>
        <v>1.1047088321061604E-2</v>
      </c>
      <c r="AE69" s="97"/>
      <c r="AF69" s="65">
        <f t="shared" si="426"/>
        <v>-0.16479813933484821</v>
      </c>
      <c r="AG69" s="65">
        <f t="shared" si="427"/>
        <v>-0.17341290931348463</v>
      </c>
      <c r="AH69" s="65">
        <f t="shared" si="428"/>
        <v>-0.15611127006139969</v>
      </c>
      <c r="AI69" s="65">
        <f t="shared" si="429"/>
        <v>-0.18431261712386993</v>
      </c>
      <c r="AJ69" s="65">
        <f t="shared" si="430"/>
        <v>0.24296628242224427</v>
      </c>
      <c r="AK69" s="65">
        <f t="shared" si="431"/>
        <v>-0.15636737948854273</v>
      </c>
      <c r="AL69" s="65"/>
      <c r="AM69" s="65">
        <f t="shared" si="432"/>
        <v>0.11804218417368006</v>
      </c>
      <c r="AN69" s="65">
        <f t="shared" si="433"/>
        <v>0.1158194097779659</v>
      </c>
      <c r="AO69" s="65">
        <f t="shared" si="434"/>
        <v>0.63439398748534326</v>
      </c>
      <c r="AP69" s="65">
        <f t="shared" si="435"/>
        <v>0.20388479568356921</v>
      </c>
      <c r="AQ69" s="65">
        <f t="shared" si="436"/>
        <v>0.18100346629994513</v>
      </c>
      <c r="AR69" s="65">
        <f t="shared" si="437"/>
        <v>6.4782104865014123E-2</v>
      </c>
      <c r="AS69" s="65">
        <f t="shared" si="438"/>
        <v>0.45526741158067807</v>
      </c>
    </row>
    <row r="70" spans="1:45" s="36" customFormat="1" x14ac:dyDescent="0.2">
      <c r="A70" s="53">
        <v>44713</v>
      </c>
      <c r="B70" s="68">
        <v>1052.2293428571429</v>
      </c>
      <c r="C70" s="68">
        <v>13405.915209523813</v>
      </c>
      <c r="D70" s="68">
        <v>217988.79937619049</v>
      </c>
      <c r="E70" s="68">
        <v>469.05975238095232</v>
      </c>
      <c r="F70" s="68">
        <v>771.18851904761914</v>
      </c>
      <c r="G70" s="98">
        <v>233687.19219999999</v>
      </c>
      <c r="H70" s="68"/>
      <c r="I70" s="68">
        <v>80.878709523809519</v>
      </c>
      <c r="J70" s="68">
        <v>715.65020476190477</v>
      </c>
      <c r="K70" s="68">
        <v>177.37691428571426</v>
      </c>
      <c r="L70" s="68">
        <v>363.61416190476189</v>
      </c>
      <c r="M70" s="98">
        <v>1337.5199904761903</v>
      </c>
      <c r="N70" s="68">
        <v>908.96501904761908</v>
      </c>
      <c r="O70" s="68">
        <v>428.55497142857138</v>
      </c>
      <c r="P70" s="83"/>
      <c r="Q70" s="65">
        <f t="shared" ref="Q70:Q71" si="439">IFERROR(B70/B58-1, "n/a")</f>
        <v>-0.23321720949291247</v>
      </c>
      <c r="R70" s="65">
        <f t="shared" ref="R70:R71" si="440">IFERROR(C70/C58-1, "n/a")</f>
        <v>-0.39857408036102293</v>
      </c>
      <c r="S70" s="65">
        <f t="shared" ref="S70:S71" si="441">IFERROR(D70/D58-1, "n/a")</f>
        <v>-8.7277653403451949E-2</v>
      </c>
      <c r="T70" s="65">
        <f t="shared" ref="T70:T71" si="442">IFERROR(E70/E58-1, "n/a")</f>
        <v>-0.29486481928013064</v>
      </c>
      <c r="U70" s="65">
        <f t="shared" ref="U70:U71" si="443">IFERROR(F70/F58-1, "n/a")</f>
        <v>0.36496568520465766</v>
      </c>
      <c r="V70" s="65">
        <f t="shared" ref="V70:V71" si="444">IFERROR(G70/G58-1, "n/a")</f>
        <v>-0.11390263940802592</v>
      </c>
      <c r="W70" s="97"/>
      <c r="X70" s="65">
        <f t="shared" ref="X70:X71" si="445">IFERROR(I70/I58-1, "n/a")</f>
        <v>-0.73283622060825571</v>
      </c>
      <c r="Y70" s="65">
        <f t="shared" ref="Y70:Y71" si="446">IFERROR(J70/J58-1, "n/a")</f>
        <v>2.5146139084944119E-2</v>
      </c>
      <c r="Z70" s="65">
        <f t="shared" ref="Z70:Z71" si="447">IFERROR(K70/K58-1, "n/a")</f>
        <v>2.4628621761436542</v>
      </c>
      <c r="AA70" s="65">
        <f t="shared" ref="AA70:AA71" si="448">IFERROR(L70/L58-1, "n/a")</f>
        <v>-6.2242852092336154E-2</v>
      </c>
      <c r="AB70" s="65">
        <f t="shared" ref="AB70:AB71" si="449">IFERROR(M70/M58-1, "n/a")</f>
        <v>-7.103635445992118E-2</v>
      </c>
      <c r="AC70" s="65">
        <f t="shared" ref="AC70:AC71" si="450">IFERROR(N70/N58-1, "n/a")</f>
        <v>4.1683281769690383E-2</v>
      </c>
      <c r="AD70" s="65">
        <f t="shared" ref="AD70:AD71" si="451">IFERROR(O70/O58-1, "n/a")</f>
        <v>-0.24444495284821199</v>
      </c>
      <c r="AE70" s="97"/>
      <c r="AF70" s="65">
        <f t="shared" ref="AF70:AF71" si="452">IFERROR(B70/B69-1, "n/a")</f>
        <v>-0.10719036685585082</v>
      </c>
      <c r="AG70" s="65">
        <f t="shared" ref="AG70:AG71" si="453">IFERROR(C70/C69-1, "n/a")</f>
        <v>-3.8735709384680295E-2</v>
      </c>
      <c r="AH70" s="65">
        <f t="shared" ref="AH70:AH71" si="454">IFERROR(D70/D69-1, "n/a")</f>
        <v>0.10876767266650855</v>
      </c>
      <c r="AI70" s="65">
        <f t="shared" ref="AI70:AI71" si="455">IFERROR(E70/E69-1, "n/a")</f>
        <v>-1.5221148015691077E-2</v>
      </c>
      <c r="AJ70" s="65">
        <f t="shared" ref="AJ70:AJ71" si="456">IFERROR(F70/F69-1, "n/a")</f>
        <v>-3.2700059159844197E-2</v>
      </c>
      <c r="AK70" s="65">
        <f t="shared" ref="AK70:AK71" si="457">IFERROR(G70/G69-1, "n/a")</f>
        <v>9.7108372315061198E-2</v>
      </c>
      <c r="AL70" s="65"/>
      <c r="AM70" s="65">
        <f t="shared" ref="AM70:AM71" si="458">IFERROR(I70/I69-1, "n/a")</f>
        <v>-0.56731229233248226</v>
      </c>
      <c r="AN70" s="65">
        <f t="shared" ref="AN70:AN71" si="459">IFERROR(J70/J69-1, "n/a")</f>
        <v>-0.18928844963220881</v>
      </c>
      <c r="AO70" s="65">
        <f t="shared" ref="AO70:AO71" si="460">IFERROR(K70/K69-1, "n/a")</f>
        <v>-9.1706651584834042E-2</v>
      </c>
      <c r="AP70" s="65">
        <f t="shared" ref="AP70:AP71" si="461">IFERROR(L70/L69-1, "n/a")</f>
        <v>-0.12751751884037887</v>
      </c>
      <c r="AQ70" s="65">
        <f t="shared" ref="AQ70:AQ71" si="462">IFERROR(M70/M69-1, "n/a")</f>
        <v>-0.20466623381146576</v>
      </c>
      <c r="AR70" s="65">
        <f t="shared" ref="AR70:AR71" si="463">IFERROR(N70/N69-1, "n/a")</f>
        <v>-0.14646228538333372</v>
      </c>
      <c r="AS70" s="65">
        <f t="shared" ref="AS70:AS71" si="464">IFERROR(O70/O69-1, "n/a")</f>
        <v>-0.30516324530965422</v>
      </c>
    </row>
    <row r="71" spans="1:45" s="36" customFormat="1" x14ac:dyDescent="0.2">
      <c r="A71" s="53">
        <v>44743</v>
      </c>
      <c r="B71" s="68">
        <v>1020.4885849999998</v>
      </c>
      <c r="C71" s="68">
        <v>12364.765024999999</v>
      </c>
      <c r="D71" s="68">
        <v>214690.63514500001</v>
      </c>
      <c r="E71" s="68">
        <v>611.49722500000007</v>
      </c>
      <c r="F71" s="68">
        <v>805.16830000000004</v>
      </c>
      <c r="G71" s="98">
        <v>229492.55428000004</v>
      </c>
      <c r="H71" s="68"/>
      <c r="I71" s="68">
        <v>53.81127</v>
      </c>
      <c r="J71" s="68">
        <v>612.05058500000007</v>
      </c>
      <c r="K71" s="68">
        <v>79.877424999999988</v>
      </c>
      <c r="L71" s="68">
        <v>335.31313</v>
      </c>
      <c r="M71" s="98">
        <v>1081.05241</v>
      </c>
      <c r="N71" s="68">
        <v>743.60292499999991</v>
      </c>
      <c r="O71" s="68">
        <v>337.44948499999998</v>
      </c>
      <c r="P71" s="83"/>
      <c r="Q71" s="65">
        <f t="shared" si="439"/>
        <v>7.9796837659631414E-2</v>
      </c>
      <c r="R71" s="65">
        <f t="shared" si="440"/>
        <v>-0.41206833940329335</v>
      </c>
      <c r="S71" s="65">
        <f t="shared" si="441"/>
        <v>-0.13053814274849029</v>
      </c>
      <c r="T71" s="65">
        <f t="shared" si="442"/>
        <v>-0.65814354046450274</v>
      </c>
      <c r="U71" s="65">
        <f t="shared" si="443"/>
        <v>1.5604385225700801</v>
      </c>
      <c r="V71" s="65">
        <f t="shared" si="444"/>
        <v>-0.1531728526475703</v>
      </c>
      <c r="W71" s="97"/>
      <c r="X71" s="65">
        <f t="shared" si="445"/>
        <v>-0.73306303417402763</v>
      </c>
      <c r="Y71" s="65">
        <f t="shared" si="446"/>
        <v>-3.4685535222255925E-2</v>
      </c>
      <c r="Z71" s="65">
        <f t="shared" si="447"/>
        <v>1.9946590508216526</v>
      </c>
      <c r="AA71" s="65">
        <f t="shared" si="448"/>
        <v>0.15292431034656384</v>
      </c>
      <c r="AB71" s="65">
        <f t="shared" si="449"/>
        <v>-6.2514975247234594E-2</v>
      </c>
      <c r="AC71" s="65">
        <f t="shared" si="450"/>
        <v>7.4632078834670379E-2</v>
      </c>
      <c r="AD71" s="65">
        <f t="shared" si="451"/>
        <v>-0.26829197126281767</v>
      </c>
      <c r="AE71" s="97"/>
      <c r="AF71" s="65">
        <f t="shared" si="452"/>
        <v>-3.0165246837687176E-2</v>
      </c>
      <c r="AG71" s="65">
        <f t="shared" si="453"/>
        <v>-7.7663491693887643E-2</v>
      </c>
      <c r="AH71" s="65">
        <f t="shared" si="454"/>
        <v>-1.5129971083967186E-2</v>
      </c>
      <c r="AI71" s="65">
        <f t="shared" si="455"/>
        <v>0.30366594425557425</v>
      </c>
      <c r="AJ71" s="65">
        <f t="shared" si="456"/>
        <v>4.4061575234994876E-2</v>
      </c>
      <c r="AK71" s="65">
        <f t="shared" si="457"/>
        <v>-1.7949798106222214E-2</v>
      </c>
      <c r="AL71" s="65"/>
      <c r="AM71" s="65">
        <f t="shared" si="458"/>
        <v>-0.33466705494158822</v>
      </c>
      <c r="AN71" s="65">
        <f t="shared" si="459"/>
        <v>-0.14476292897362064</v>
      </c>
      <c r="AO71" s="65">
        <f t="shared" si="460"/>
        <v>-0.54967406372096739</v>
      </c>
      <c r="AP71" s="65">
        <f t="shared" si="461"/>
        <v>-7.7832589788333184E-2</v>
      </c>
      <c r="AQ71" s="65">
        <f t="shared" si="462"/>
        <v>-0.19174859613491191</v>
      </c>
      <c r="AR71" s="65">
        <f t="shared" si="463"/>
        <v>-0.18192349604485292</v>
      </c>
      <c r="AS71" s="65">
        <f t="shared" si="464"/>
        <v>-0.21258763169839046</v>
      </c>
    </row>
    <row r="72" spans="1:45" s="36" customFormat="1" x14ac:dyDescent="0.2">
      <c r="A72" s="53">
        <v>44774</v>
      </c>
      <c r="B72" s="68">
        <v>920.41023913043477</v>
      </c>
      <c r="C72" s="68">
        <v>12097.635934782607</v>
      </c>
      <c r="D72" s="68">
        <v>203789.38830434778</v>
      </c>
      <c r="E72" s="68">
        <v>444.98040869565216</v>
      </c>
      <c r="F72" s="68">
        <v>714.43451739130421</v>
      </c>
      <c r="G72" s="98">
        <v>217966.84940434783</v>
      </c>
      <c r="H72" s="68"/>
      <c r="I72" s="68">
        <v>76.701839130434792</v>
      </c>
      <c r="J72" s="68">
        <v>565.46437391304346</v>
      </c>
      <c r="K72" s="68">
        <v>61.814800000000005</v>
      </c>
      <c r="L72" s="68">
        <v>333.91597826086951</v>
      </c>
      <c r="M72" s="98">
        <v>1037.8969913043477</v>
      </c>
      <c r="N72" s="68">
        <v>711.74929565217394</v>
      </c>
      <c r="O72" s="68">
        <v>326.14769565217392</v>
      </c>
      <c r="P72" s="83"/>
      <c r="Q72" s="65">
        <f t="shared" ref="Q72:Q73" si="465">IFERROR(B72/B60-1, "n/a")</f>
        <v>-6.896785636479541E-2</v>
      </c>
      <c r="R72" s="65">
        <f t="shared" ref="R72:R73" si="466">IFERROR(C72/C60-1, "n/a")</f>
        <v>-0.45150460560372763</v>
      </c>
      <c r="S72" s="65">
        <f t="shared" ref="S72:S73" si="467">IFERROR(D72/D60-1, "n/a")</f>
        <v>-0.10820989280513749</v>
      </c>
      <c r="T72" s="65">
        <f t="shared" ref="T72:T73" si="468">IFERROR(E72/E60-1, "n/a")</f>
        <v>0.40410650407387338</v>
      </c>
      <c r="U72" s="65">
        <f t="shared" ref="U72:U73" si="469">IFERROR(F72/F60-1, "n/a")</f>
        <v>1.7326175248604136</v>
      </c>
      <c r="V72" s="65">
        <f t="shared" ref="V72:V73" si="470">IFERROR(G72/G60-1, "n/a")</f>
        <v>-0.13553313805879919</v>
      </c>
      <c r="W72" s="97"/>
      <c r="X72" s="65">
        <f t="shared" ref="X72:X73" si="471">IFERROR(I72/I60-1, "n/a")</f>
        <v>-0.10088330163380965</v>
      </c>
      <c r="Y72" s="65">
        <f t="shared" ref="Y72:Y73" si="472">IFERROR(J72/J60-1, "n/a")</f>
        <v>-5.0593734080448427E-2</v>
      </c>
      <c r="Z72" s="65">
        <f t="shared" ref="Z72:Z73" si="473">IFERROR(K72/K60-1, "n/a")</f>
        <v>14.285455767540457</v>
      </c>
      <c r="AA72" s="65">
        <f t="shared" ref="AA72:AA73" si="474">IFERROR(L72/L60-1, "n/a")</f>
        <v>0.13027394341785192</v>
      </c>
      <c r="AB72" s="65">
        <f t="shared" ref="AB72:AB73" si="475">IFERROR(M72/M60-1, "n/a")</f>
        <v>5.8668966674866763E-2</v>
      </c>
      <c r="AC72" s="65">
        <f t="shared" ref="AC72:AC73" si="476">IFERROR(N72/N60-1, "n/a")</f>
        <v>0.13990739360514026</v>
      </c>
      <c r="AD72" s="65">
        <f t="shared" ref="AD72:AD73" si="477">IFERROR(O72/O60-1, "n/a")</f>
        <v>-8.3821202849784227E-2</v>
      </c>
      <c r="AE72" s="97"/>
      <c r="AF72" s="65">
        <f t="shared" ref="AF72:AF73" si="478">IFERROR(B72/B71-1, "n/a")</f>
        <v>-9.806904980673059E-2</v>
      </c>
      <c r="AG72" s="65">
        <f t="shared" ref="AG72:AG73" si="479">IFERROR(C72/C71-1, "n/a")</f>
        <v>-2.1604057147652234E-2</v>
      </c>
      <c r="AH72" s="65">
        <f t="shared" ref="AH72:AH73" si="480">IFERROR(D72/D71-1, "n/a")</f>
        <v>-5.0776536355624624E-2</v>
      </c>
      <c r="AI72" s="65">
        <f t="shared" ref="AI72:AI73" si="481">IFERROR(E72/E71-1, "n/a")</f>
        <v>-0.27231001138941868</v>
      </c>
      <c r="AJ72" s="65">
        <f t="shared" ref="AJ72:AJ73" si="482">IFERROR(F72/F71-1, "n/a")</f>
        <v>-0.11268921368202878</v>
      </c>
      <c r="AK72" s="65">
        <f t="shared" ref="AK72:AK73" si="483">IFERROR(G72/G71-1, "n/a")</f>
        <v>-5.0222565659319374E-2</v>
      </c>
      <c r="AL72" s="65"/>
      <c r="AM72" s="65">
        <f t="shared" ref="AM72:AM73" si="484">IFERROR(I72/I71-1, "n/a")</f>
        <v>0.42538615294593107</v>
      </c>
      <c r="AN72" s="65">
        <f t="shared" ref="AN72:AN73" si="485">IFERROR(J72/J71-1, "n/a")</f>
        <v>-7.6114968645862202E-2</v>
      </c>
      <c r="AO72" s="65">
        <f t="shared" ref="AO72:AO73" si="486">IFERROR(K72/K71-1, "n/a")</f>
        <v>-0.22612928496380535</v>
      </c>
      <c r="AP72" s="65">
        <f t="shared" ref="AP72:AP73" si="487">IFERROR(L72/L71-1, "n/a")</f>
        <v>-4.1667075164354417E-3</v>
      </c>
      <c r="AQ72" s="65">
        <f t="shared" ref="AQ72:AQ73" si="488">IFERROR(M72/M71-1, "n/a")</f>
        <v>-3.9919820997071143E-2</v>
      </c>
      <c r="AR72" s="65">
        <f t="shared" ref="AR72:AR73" si="489">IFERROR(N72/N71-1, "n/a")</f>
        <v>-4.2836880110209363E-2</v>
      </c>
      <c r="AS72" s="65">
        <f t="shared" ref="AS72:AS73" si="490">IFERROR(O72/O71-1, "n/a")</f>
        <v>-3.3491796106389304E-2</v>
      </c>
    </row>
    <row r="73" spans="1:45" s="36" customFormat="1" x14ac:dyDescent="0.2">
      <c r="A73" s="53">
        <v>44805</v>
      </c>
      <c r="B73" s="68">
        <v>1191.8369333333337</v>
      </c>
      <c r="C73" s="68">
        <v>13809.971504761905</v>
      </c>
      <c r="D73" s="68">
        <v>223723.03828571434</v>
      </c>
      <c r="E73" s="68">
        <v>246.34849047619048</v>
      </c>
      <c r="F73" s="68">
        <v>472.33270952380963</v>
      </c>
      <c r="G73" s="98">
        <v>239443.5279238096</v>
      </c>
      <c r="H73" s="68"/>
      <c r="I73" s="68">
        <v>196.48671428571427</v>
      </c>
      <c r="J73" s="68">
        <v>740.01270476190484</v>
      </c>
      <c r="K73" s="68">
        <v>25.259680952380954</v>
      </c>
      <c r="L73" s="68">
        <v>343.09935714285717</v>
      </c>
      <c r="M73" s="98">
        <v>1304.8584571428571</v>
      </c>
      <c r="N73" s="68">
        <v>906.45244285714284</v>
      </c>
      <c r="O73" s="68">
        <v>398.40601428571426</v>
      </c>
      <c r="P73" s="83"/>
      <c r="Q73" s="65">
        <f t="shared" si="465"/>
        <v>4.6596448188926276E-2</v>
      </c>
      <c r="R73" s="65">
        <f t="shared" si="466"/>
        <v>-0.39530167603196409</v>
      </c>
      <c r="S73" s="65">
        <f t="shared" si="467"/>
        <v>-7.0904102009316738E-2</v>
      </c>
      <c r="T73" s="65">
        <f t="shared" si="468"/>
        <v>-0.56068282553526949</v>
      </c>
      <c r="U73" s="65">
        <f t="shared" si="469"/>
        <v>0.43905391169652397</v>
      </c>
      <c r="V73" s="65">
        <f t="shared" si="470"/>
        <v>-9.869121253807478E-2</v>
      </c>
      <c r="W73" s="97"/>
      <c r="X73" s="65">
        <f t="shared" si="471"/>
        <v>-0.82261735974819761</v>
      </c>
      <c r="Y73" s="65">
        <f t="shared" si="472"/>
        <v>9.5827558007559821E-2</v>
      </c>
      <c r="Z73" s="65">
        <f t="shared" si="473"/>
        <v>0.20336914040346055</v>
      </c>
      <c r="AA73" s="65">
        <f t="shared" si="474"/>
        <v>-4.4896054057624646E-2</v>
      </c>
      <c r="AB73" s="65">
        <f t="shared" si="475"/>
        <v>-0.39679756756761886</v>
      </c>
      <c r="AC73" s="65">
        <f t="shared" si="476"/>
        <v>-0.40878652581614983</v>
      </c>
      <c r="AD73" s="65">
        <f t="shared" si="477"/>
        <v>-0.36762103499956578</v>
      </c>
      <c r="AE73" s="97"/>
      <c r="AF73" s="65">
        <f t="shared" si="478"/>
        <v>0.29489751706731515</v>
      </c>
      <c r="AG73" s="65">
        <f t="shared" si="479"/>
        <v>0.14154299064795484</v>
      </c>
      <c r="AH73" s="65">
        <f t="shared" si="480"/>
        <v>9.7814955661954306E-2</v>
      </c>
      <c r="AI73" s="65">
        <f t="shared" si="481"/>
        <v>-0.44638351338141169</v>
      </c>
      <c r="AJ73" s="65">
        <f t="shared" si="482"/>
        <v>-0.33887193573948304</v>
      </c>
      <c r="AK73" s="65">
        <f t="shared" si="483"/>
        <v>9.853185738176462E-2</v>
      </c>
      <c r="AL73" s="65"/>
      <c r="AM73" s="65">
        <f t="shared" si="484"/>
        <v>1.5616949542967298</v>
      </c>
      <c r="AN73" s="65">
        <f t="shared" si="485"/>
        <v>0.30868139338465772</v>
      </c>
      <c r="AO73" s="65">
        <f t="shared" si="486"/>
        <v>-0.59136515927608024</v>
      </c>
      <c r="AP73" s="65">
        <f t="shared" si="487"/>
        <v>2.7502064830252637E-2</v>
      </c>
      <c r="AQ73" s="65">
        <f t="shared" si="488"/>
        <v>0.25721383535664089</v>
      </c>
      <c r="AR73" s="65">
        <f t="shared" si="489"/>
        <v>0.27355579892293802</v>
      </c>
      <c r="AS73" s="65">
        <f t="shared" si="490"/>
        <v>0.22155090959343005</v>
      </c>
    </row>
    <row r="74" spans="1:45" s="36" customFormat="1" x14ac:dyDescent="0.2">
      <c r="A74" s="53">
        <v>44835</v>
      </c>
      <c r="B74" s="68">
        <v>1118.4172761904763</v>
      </c>
      <c r="C74" s="68">
        <v>14195.788104761901</v>
      </c>
      <c r="D74" s="68">
        <v>226232.52824285714</v>
      </c>
      <c r="E74" s="68">
        <v>285.44293809523811</v>
      </c>
      <c r="F74" s="68">
        <v>442.10136190476192</v>
      </c>
      <c r="G74" s="98">
        <v>242274.27792380954</v>
      </c>
      <c r="H74" s="68"/>
      <c r="I74" s="68">
        <v>280.51311428571421</v>
      </c>
      <c r="J74" s="68">
        <v>800.29453809523795</v>
      </c>
      <c r="K74" s="68">
        <v>66.919519047619062</v>
      </c>
      <c r="L74" s="68">
        <v>377.23285238095241</v>
      </c>
      <c r="M74" s="98">
        <v>1524.9600238095236</v>
      </c>
      <c r="N74" s="68">
        <v>1146.850038095238</v>
      </c>
      <c r="O74" s="68">
        <v>378.1099857142857</v>
      </c>
      <c r="P74" s="83"/>
      <c r="Q74" s="65">
        <f t="shared" ref="Q74:Q75" si="491">IFERROR(B74/B62-1, "n/a")</f>
        <v>-0.16223921056861201</v>
      </c>
      <c r="R74" s="65">
        <f t="shared" ref="R74:R75" si="492">IFERROR(C74/C62-1, "n/a")</f>
        <v>-0.34293312776499274</v>
      </c>
      <c r="S74" s="65">
        <f t="shared" ref="S74:S75" si="493">IFERROR(D74/D62-1, "n/a")</f>
        <v>-0.12934778046903739</v>
      </c>
      <c r="T74" s="65">
        <f t="shared" ref="T74:T75" si="494">IFERROR(E74/E62-1, "n/a")</f>
        <v>-0.77683675559505183</v>
      </c>
      <c r="U74" s="65">
        <f t="shared" ref="U74:U75" si="495">IFERROR(F74/F62-1, "n/a")</f>
        <v>0.9226706925944177</v>
      </c>
      <c r="V74" s="65">
        <f t="shared" ref="V74:V75" si="496">IFERROR(G74/G62-1, "n/a")</f>
        <v>-0.14779596904001713</v>
      </c>
      <c r="W74" s="97"/>
      <c r="X74" s="65">
        <f t="shared" ref="X74:X75" si="497">IFERROR(I74/I62-1, "n/a")</f>
        <v>0.63633295442443072</v>
      </c>
      <c r="Y74" s="65">
        <f t="shared" ref="Y74:Y75" si="498">IFERROR(J74/J62-1, "n/a")</f>
        <v>0.11970674400210934</v>
      </c>
      <c r="Z74" s="65">
        <f t="shared" ref="Z74:Z75" si="499">IFERROR(K74/K62-1, "n/a")</f>
        <v>1.7380654465705945</v>
      </c>
      <c r="AA74" s="65">
        <f t="shared" ref="AA74:AA75" si="500">IFERROR(L74/L62-1, "n/a")</f>
        <v>1.1481341012560708E-2</v>
      </c>
      <c r="AB74" s="65">
        <f t="shared" ref="AB74:AB75" si="501">IFERROR(M74/M62-1, "n/a")</f>
        <v>0.18807528094589632</v>
      </c>
      <c r="AC74" s="65">
        <f t="shared" ref="AC74:AC75" si="502">IFERROR(N74/N62-1, "n/a")</f>
        <v>0.54256862799615835</v>
      </c>
      <c r="AD74" s="65">
        <f t="shared" ref="AD74:AD75" si="503">IFERROR(O74/O62-1, "n/a")</f>
        <v>-0.29990949170288883</v>
      </c>
      <c r="AE74" s="97"/>
      <c r="AF74" s="65">
        <f t="shared" ref="AF74:AF75" si="504">IFERROR(B74/B73-1, "n/a")</f>
        <v>-6.1602099322024761E-2</v>
      </c>
      <c r="AG74" s="65">
        <f t="shared" ref="AG74:AG75" si="505">IFERROR(C74/C73-1, "n/a")</f>
        <v>2.7937537732569684E-2</v>
      </c>
      <c r="AH74" s="65">
        <f t="shared" ref="AH74:AH75" si="506">IFERROR(D74/D73-1, "n/a")</f>
        <v>1.121694920814531E-2</v>
      </c>
      <c r="AI74" s="65">
        <f t="shared" ref="AI74:AI75" si="507">IFERROR(E74/E73-1, "n/a")</f>
        <v>0.15869570600363025</v>
      </c>
      <c r="AJ74" s="65">
        <f t="shared" ref="AJ74:AJ75" si="508">IFERROR(F74/F73-1, "n/a")</f>
        <v>-6.4004349073190303E-2</v>
      </c>
      <c r="AK74" s="65">
        <f t="shared" ref="AK74:AK75" si="509">IFERROR(G74/G73-1, "n/a")</f>
        <v>1.1822203024425271E-2</v>
      </c>
      <c r="AL74" s="65"/>
      <c r="AM74" s="65">
        <f t="shared" ref="AM74:AM75" si="510">IFERROR(I74/I73-1, "n/a")</f>
        <v>0.42764418095879964</v>
      </c>
      <c r="AN74" s="65">
        <f t="shared" ref="AN74:AN75" si="511">IFERROR(J74/J73-1, "n/a")</f>
        <v>8.1460538373768099E-2</v>
      </c>
      <c r="AO74" s="65">
        <f t="shared" ref="AO74:AO75" si="512">IFERROR(K74/K73-1, "n/a")</f>
        <v>1.6492622441975575</v>
      </c>
      <c r="AP74" s="65">
        <f t="shared" ref="AP74:AP75" si="513">IFERROR(L74/L73-1, "n/a")</f>
        <v>9.9485745244002333E-2</v>
      </c>
      <c r="AQ74" s="65">
        <f t="shared" ref="AQ74:AQ75" si="514">IFERROR(M74/M73-1, "n/a")</f>
        <v>0.16867849954285852</v>
      </c>
      <c r="AR74" s="65">
        <f t="shared" ref="AR74:AR75" si="515">IFERROR(N74/N73-1, "n/a")</f>
        <v>0.26520706864704424</v>
      </c>
      <c r="AS74" s="65">
        <f t="shared" ref="AS74:AS75" si="516">IFERROR(O74/O73-1, "n/a")</f>
        <v>-5.0943077774105561E-2</v>
      </c>
    </row>
    <row r="75" spans="1:45" s="36" customFormat="1" x14ac:dyDescent="0.2">
      <c r="A75" s="53">
        <v>44866</v>
      </c>
      <c r="B75" s="68">
        <v>1208.7682904761907</v>
      </c>
      <c r="C75" s="68">
        <v>12885.039742857143</v>
      </c>
      <c r="D75" s="68">
        <v>215664.33480952383</v>
      </c>
      <c r="E75" s="68">
        <v>453.49137142857137</v>
      </c>
      <c r="F75" s="68">
        <v>457.79290476190482</v>
      </c>
      <c r="G75" s="98">
        <v>230669.42711904756</v>
      </c>
      <c r="H75" s="68"/>
      <c r="I75" s="68">
        <v>258.71380952380957</v>
      </c>
      <c r="J75" s="68">
        <v>748.13496666666674</v>
      </c>
      <c r="K75" s="68">
        <v>405.11823809523821</v>
      </c>
      <c r="L75" s="68">
        <v>378.07261904761913</v>
      </c>
      <c r="M75" s="98">
        <v>1790.0396333333331</v>
      </c>
      <c r="N75" s="68">
        <v>1344.7149952380953</v>
      </c>
      <c r="O75" s="68">
        <v>445.32463809523807</v>
      </c>
      <c r="P75" s="83"/>
      <c r="Q75" s="65">
        <f t="shared" si="491"/>
        <v>0.37090392230692593</v>
      </c>
      <c r="R75" s="65">
        <f t="shared" si="492"/>
        <v>-0.358397172904237</v>
      </c>
      <c r="S75" s="65">
        <f t="shared" si="493"/>
        <v>-5.6646812432449622E-2</v>
      </c>
      <c r="T75" s="65">
        <f t="shared" si="494"/>
        <v>-0.50501395553517126</v>
      </c>
      <c r="U75" s="65">
        <f t="shared" si="495"/>
        <v>0.67191993915340031</v>
      </c>
      <c r="V75" s="65">
        <f t="shared" si="496"/>
        <v>-8.0151442399778228E-2</v>
      </c>
      <c r="W75" s="97"/>
      <c r="X75" s="65">
        <f t="shared" si="497"/>
        <v>4.6390510766320743</v>
      </c>
      <c r="Y75" s="65">
        <f t="shared" si="498"/>
        <v>0.2983538763577398</v>
      </c>
      <c r="Z75" s="65">
        <f t="shared" si="499"/>
        <v>4.7327635351440849</v>
      </c>
      <c r="AA75" s="65">
        <f t="shared" si="500"/>
        <v>0.21133700456518323</v>
      </c>
      <c r="AB75" s="65">
        <f t="shared" si="501"/>
        <v>0.78135365958021841</v>
      </c>
      <c r="AC75" s="65">
        <f t="shared" si="502"/>
        <v>1.5449731687474935</v>
      </c>
      <c r="AD75" s="65">
        <f t="shared" si="503"/>
        <v>-6.541639350815498E-2</v>
      </c>
      <c r="AE75" s="97"/>
      <c r="AF75" s="65">
        <f t="shared" si="504"/>
        <v>8.0784709078766781E-2</v>
      </c>
      <c r="AG75" s="65">
        <f t="shared" si="505"/>
        <v>-9.2333609957524931E-2</v>
      </c>
      <c r="AH75" s="65">
        <f t="shared" si="506"/>
        <v>-4.6713854614171657E-2</v>
      </c>
      <c r="AI75" s="65">
        <f t="shared" si="507"/>
        <v>0.58872864207018449</v>
      </c>
      <c r="AJ75" s="65">
        <f t="shared" si="508"/>
        <v>3.5493088710555121E-2</v>
      </c>
      <c r="AK75" s="65">
        <f t="shared" si="509"/>
        <v>-4.789964045795847E-2</v>
      </c>
      <c r="AL75" s="65"/>
      <c r="AM75" s="65">
        <f t="shared" si="510"/>
        <v>-7.7712248204200307E-2</v>
      </c>
      <c r="AN75" s="65">
        <f t="shared" si="511"/>
        <v>-6.517546846279243E-2</v>
      </c>
      <c r="AO75" s="65">
        <f t="shared" si="512"/>
        <v>5.0538127568872895</v>
      </c>
      <c r="AP75" s="65">
        <f t="shared" si="513"/>
        <v>2.226122834653621E-3</v>
      </c>
      <c r="AQ75" s="65">
        <f t="shared" si="514"/>
        <v>0.1738272514590975</v>
      </c>
      <c r="AR75" s="65">
        <f t="shared" si="515"/>
        <v>0.1725290583514163</v>
      </c>
      <c r="AS75" s="65">
        <f t="shared" si="516"/>
        <v>0.17776481690632284</v>
      </c>
    </row>
    <row r="76" spans="1:45" s="36" customFormat="1" x14ac:dyDescent="0.2">
      <c r="A76" s="53">
        <v>44896</v>
      </c>
      <c r="B76" s="68">
        <v>876.262942857143</v>
      </c>
      <c r="C76" s="68">
        <v>12007.30889047619</v>
      </c>
      <c r="D76" s="68">
        <v>184600.22259999998</v>
      </c>
      <c r="E76" s="68">
        <v>207.38677619047616</v>
      </c>
      <c r="F76" s="68">
        <v>408.85583809523814</v>
      </c>
      <c r="G76" s="98">
        <v>198100.03704761906</v>
      </c>
      <c r="H76" s="68"/>
      <c r="I76" s="68">
        <v>140.60728095238096</v>
      </c>
      <c r="J76" s="68">
        <v>726.53185714285712</v>
      </c>
      <c r="K76" s="68">
        <v>93.873319047619049</v>
      </c>
      <c r="L76" s="68">
        <v>288.47955714285717</v>
      </c>
      <c r="M76" s="98">
        <v>1249.4920142857143</v>
      </c>
      <c r="N76" s="68">
        <v>991.91209523809516</v>
      </c>
      <c r="O76" s="68">
        <v>257.579919047619</v>
      </c>
      <c r="P76" s="83"/>
      <c r="Q76" s="65">
        <f t="shared" ref="Q76" si="517">IFERROR(B76/B64-1, "n/a")</f>
        <v>8.9524626126034512E-2</v>
      </c>
      <c r="R76" s="65">
        <f t="shared" ref="R76" si="518">IFERROR(C76/C64-1, "n/a")</f>
        <v>-0.34747121131621173</v>
      </c>
      <c r="S76" s="65">
        <f t="shared" ref="S76" si="519">IFERROR(D76/D64-1, "n/a")</f>
        <v>-7.6955968955928267E-2</v>
      </c>
      <c r="T76" s="65">
        <f t="shared" ref="T76" si="520">IFERROR(E76/E64-1, "n/a")</f>
        <v>-0.6083058368563723</v>
      </c>
      <c r="U76" s="65">
        <f t="shared" ref="U76" si="521">IFERROR(F76/F64-1, "n/a")</f>
        <v>0.32132656285546068</v>
      </c>
      <c r="V76" s="65">
        <f t="shared" ref="V76" si="522">IFERROR(G76/G64-1, "n/a")</f>
        <v>-9.9688705122611299E-2</v>
      </c>
      <c r="W76" s="97"/>
      <c r="X76" s="65">
        <f t="shared" ref="X76" si="523">IFERROR(I76/I64-1, "n/a")</f>
        <v>1.0586935406493261</v>
      </c>
      <c r="Y76" s="65">
        <f t="shared" ref="Y76" si="524">IFERROR(J76/J64-1, "n/a")</f>
        <v>0.57394880621349365</v>
      </c>
      <c r="Z76" s="65">
        <f t="shared" ref="Z76" si="525">IFERROR(K76/K64-1, "n/a")</f>
        <v>0.67260875759500194</v>
      </c>
      <c r="AA76" s="65">
        <f t="shared" ref="AA76" si="526">IFERROR(L76/L64-1, "n/a")</f>
        <v>0.2348023873907874</v>
      </c>
      <c r="AB76" s="65">
        <f t="shared" ref="AB76" si="527">IFERROR(M76/M64-1, "n/a")</f>
        <v>0.52442998904668858</v>
      </c>
      <c r="AC76" s="65">
        <f t="shared" ref="AC76" si="528">IFERROR(N76/N64-1, "n/a")</f>
        <v>0.80343237505994725</v>
      </c>
      <c r="AD76" s="65">
        <f t="shared" ref="AD76" si="529">IFERROR(O76/O64-1, "n/a")</f>
        <v>-4.4697985156023856E-2</v>
      </c>
      <c r="AE76" s="97"/>
      <c r="AF76" s="65">
        <f t="shared" ref="AF76" si="530">IFERROR(B76/B75-1, "n/a")</f>
        <v>-0.27507782114970791</v>
      </c>
      <c r="AG76" s="65">
        <f t="shared" ref="AG76" si="531">IFERROR(C76/C75-1, "n/a")</f>
        <v>-6.8120150957821091E-2</v>
      </c>
      <c r="AH76" s="65">
        <f t="shared" ref="AH76" si="532">IFERROR(D76/D75-1, "n/a")</f>
        <v>-0.1440391719704599</v>
      </c>
      <c r="AI76" s="65">
        <f t="shared" ref="AI76" si="533">IFERROR(E76/E75-1, "n/a")</f>
        <v>-0.54268859507254974</v>
      </c>
      <c r="AJ76" s="65">
        <f t="shared" ref="AJ76" si="534">IFERROR(F76/F75-1, "n/a")</f>
        <v>-0.10689782685058991</v>
      </c>
      <c r="AK76" s="65">
        <f t="shared" ref="AK76" si="535">IFERROR(G76/G75-1, "n/a")</f>
        <v>-0.14119508804528125</v>
      </c>
      <c r="AL76" s="65"/>
      <c r="AM76" s="65">
        <f t="shared" ref="AM76" si="536">IFERROR(I76/I75-1, "n/a")</f>
        <v>-0.45651420304473234</v>
      </c>
      <c r="AN76" s="65">
        <f t="shared" ref="AN76" si="537">IFERROR(J76/J75-1, "n/a")</f>
        <v>-2.8875952182883302E-2</v>
      </c>
      <c r="AO76" s="65">
        <f t="shared" ref="AO76" si="538">IFERROR(K76/K75-1, "n/a")</f>
        <v>-0.7682816762607696</v>
      </c>
      <c r="AP76" s="65">
        <f t="shared" ref="AP76" si="539">IFERROR(L76/L75-1, "n/a")</f>
        <v>-0.23697315645457384</v>
      </c>
      <c r="AQ76" s="65">
        <f t="shared" ref="AQ76" si="540">IFERROR(M76/M75-1, "n/a")</f>
        <v>-0.30197522388989495</v>
      </c>
      <c r="AR76" s="65">
        <f t="shared" ref="AR76" si="541">IFERROR(N76/N75-1, "n/a")</f>
        <v>-0.26236258333501583</v>
      </c>
      <c r="AS76" s="65">
        <f t="shared" ref="AS76" si="542">IFERROR(O76/O75-1, "n/a")</f>
        <v>-0.42159068460853399</v>
      </c>
    </row>
    <row r="77" spans="1:45" s="36" customFormat="1" x14ac:dyDescent="0.2">
      <c r="A77" s="100"/>
      <c r="B77" s="68"/>
      <c r="C77" s="68"/>
      <c r="D77" s="68"/>
      <c r="E77" s="68"/>
      <c r="F77" s="68"/>
      <c r="G77" s="98"/>
      <c r="H77" s="68"/>
      <c r="I77" s="68"/>
      <c r="J77" s="68"/>
      <c r="K77" s="68"/>
      <c r="L77" s="68"/>
      <c r="M77" s="68"/>
      <c r="N77" s="68"/>
      <c r="O77" s="68"/>
      <c r="P77" s="83"/>
      <c r="Q77" s="65"/>
      <c r="R77" s="65"/>
      <c r="S77" s="65"/>
      <c r="T77" s="65"/>
      <c r="U77" s="65"/>
      <c r="V77" s="65"/>
      <c r="W77" s="97"/>
      <c r="X77" s="65"/>
      <c r="Y77" s="65"/>
      <c r="Z77" s="65"/>
      <c r="AA77" s="65"/>
      <c r="AB77" s="65"/>
      <c r="AC77" s="65"/>
      <c r="AD77" s="65"/>
      <c r="AE77" s="97"/>
      <c r="AF77" s="65"/>
      <c r="AG77" s="65"/>
      <c r="AH77" s="65"/>
      <c r="AI77" s="65"/>
      <c r="AJ77" s="65"/>
      <c r="AK77" s="65"/>
      <c r="AL77" s="65"/>
      <c r="AM77" s="65"/>
      <c r="AN77" s="65"/>
      <c r="AO77" s="65"/>
      <c r="AP77" s="65"/>
      <c r="AQ77" s="65"/>
      <c r="AR77" s="65"/>
      <c r="AS77" s="65"/>
    </row>
    <row r="78" spans="1:45" s="36" customFormat="1" x14ac:dyDescent="0.2">
      <c r="A78" s="87">
        <v>44896</v>
      </c>
      <c r="B78" s="98">
        <v>2350.1343000000002</v>
      </c>
      <c r="C78" s="98">
        <v>23478.2418</v>
      </c>
      <c r="D78" s="98">
        <v>278480.24599999998</v>
      </c>
      <c r="E78" s="98">
        <v>1662.6847</v>
      </c>
      <c r="F78" s="98">
        <v>850.78420000000006</v>
      </c>
      <c r="G78" s="98">
        <v>306822.09099999996</v>
      </c>
      <c r="I78" s="68">
        <v>0</v>
      </c>
      <c r="J78" s="68">
        <v>2909.1889999999999</v>
      </c>
      <c r="K78" s="68">
        <v>0</v>
      </c>
      <c r="L78" s="68">
        <v>1240.835</v>
      </c>
      <c r="M78" s="68">
        <v>4150.0239999999994</v>
      </c>
      <c r="N78" s="68">
        <v>3663.5889999999999</v>
      </c>
      <c r="O78" s="68">
        <v>486.435</v>
      </c>
      <c r="P78" s="83"/>
      <c r="Q78" s="65" t="s">
        <v>111</v>
      </c>
      <c r="R78" s="65" t="s">
        <v>111</v>
      </c>
      <c r="S78" s="65" t="s">
        <v>111</v>
      </c>
      <c r="T78" s="65" t="s">
        <v>111</v>
      </c>
      <c r="U78" s="65" t="s">
        <v>111</v>
      </c>
      <c r="V78" s="65" t="s">
        <v>111</v>
      </c>
      <c r="W78" s="97"/>
      <c r="X78" s="65" t="s">
        <v>111</v>
      </c>
      <c r="Y78" s="65" t="s">
        <v>111</v>
      </c>
      <c r="Z78" s="65" t="s">
        <v>111</v>
      </c>
      <c r="AA78" s="65" t="s">
        <v>111</v>
      </c>
      <c r="AB78" s="65" t="s">
        <v>111</v>
      </c>
      <c r="AC78" s="65" t="s">
        <v>111</v>
      </c>
      <c r="AD78" s="65" t="s">
        <v>111</v>
      </c>
      <c r="AE78" s="97"/>
      <c r="AF78" s="65" t="s">
        <v>111</v>
      </c>
      <c r="AG78" s="65" t="s">
        <v>111</v>
      </c>
      <c r="AH78" s="65" t="s">
        <v>111</v>
      </c>
      <c r="AI78" s="65" t="s">
        <v>111</v>
      </c>
      <c r="AJ78" s="65" t="s">
        <v>111</v>
      </c>
      <c r="AK78" s="65" t="s">
        <v>111</v>
      </c>
      <c r="AL78" s="65"/>
      <c r="AM78" s="65" t="s">
        <v>111</v>
      </c>
      <c r="AN78" s="65" t="s">
        <v>111</v>
      </c>
      <c r="AO78" s="65" t="s">
        <v>111</v>
      </c>
      <c r="AP78" s="65" t="s">
        <v>111</v>
      </c>
      <c r="AQ78" s="65" t="s">
        <v>111</v>
      </c>
      <c r="AR78" s="65" t="s">
        <v>111</v>
      </c>
      <c r="AS78" s="65" t="s">
        <v>111</v>
      </c>
    </row>
    <row r="79" spans="1:45" s="36" customFormat="1" x14ac:dyDescent="0.2">
      <c r="A79" s="87">
        <v>44897</v>
      </c>
      <c r="B79" s="98">
        <v>628.32380000000001</v>
      </c>
      <c r="C79" s="98">
        <v>14213.247500000003</v>
      </c>
      <c r="D79" s="98">
        <v>228635.51649999997</v>
      </c>
      <c r="E79" s="98">
        <v>0</v>
      </c>
      <c r="F79" s="98">
        <v>931.56399999999996</v>
      </c>
      <c r="G79" s="98">
        <v>244408.65179999999</v>
      </c>
      <c r="I79" s="68">
        <v>0</v>
      </c>
      <c r="J79" s="68">
        <v>655.39350000000002</v>
      </c>
      <c r="K79" s="68">
        <v>0</v>
      </c>
      <c r="L79" s="68">
        <v>250.76270000000002</v>
      </c>
      <c r="M79" s="68">
        <v>906.15620000000001</v>
      </c>
      <c r="N79" s="68">
        <v>768.95299999999997</v>
      </c>
      <c r="O79" s="68">
        <v>137.20319999999998</v>
      </c>
      <c r="P79" s="83"/>
      <c r="Q79" s="65" t="s">
        <v>111</v>
      </c>
      <c r="R79" s="65" t="s">
        <v>111</v>
      </c>
      <c r="S79" s="65" t="s">
        <v>111</v>
      </c>
      <c r="T79" s="65" t="s">
        <v>111</v>
      </c>
      <c r="U79" s="65" t="s">
        <v>111</v>
      </c>
      <c r="V79" s="65" t="s">
        <v>111</v>
      </c>
      <c r="W79" s="97"/>
      <c r="X79" s="65" t="s">
        <v>111</v>
      </c>
      <c r="Y79" s="65" t="s">
        <v>111</v>
      </c>
      <c r="Z79" s="65" t="s">
        <v>111</v>
      </c>
      <c r="AA79" s="65" t="s">
        <v>111</v>
      </c>
      <c r="AB79" s="65" t="s">
        <v>111</v>
      </c>
      <c r="AC79" s="65" t="s">
        <v>111</v>
      </c>
      <c r="AD79" s="65" t="s">
        <v>111</v>
      </c>
      <c r="AE79" s="97"/>
      <c r="AF79" s="65">
        <f t="shared" ref="AF79" si="543">IFERROR(B79/B78-1, "n/a")</f>
        <v>-0.73264344935521342</v>
      </c>
      <c r="AG79" s="65">
        <f t="shared" ref="AG79" si="544">IFERROR(C79/C78-1, "n/a")</f>
        <v>-0.39462044811208974</v>
      </c>
      <c r="AH79" s="65">
        <f>IFERROR(D79/D78-1, "n/a")</f>
        <v>-0.17898838505047865</v>
      </c>
      <c r="AI79" s="65">
        <f>IFERROR(E79/E78-1, "n/a")</f>
        <v>-1</v>
      </c>
      <c r="AJ79" s="65">
        <f>IFERROR(F79/F78-1, "n/a")</f>
        <v>9.4947461412658862E-2</v>
      </c>
      <c r="AK79" s="65">
        <f t="shared" ref="AK79" si="545">IFERROR(G79/G78-1, "n/a")</f>
        <v>-0.20341898784595658</v>
      </c>
      <c r="AL79" s="65"/>
      <c r="AM79" s="65" t="str">
        <f>IFERROR(I79/I78-1, "n/a")</f>
        <v>n/a</v>
      </c>
      <c r="AN79" s="65">
        <f t="shared" ref="AN79:AS79" si="546">IFERROR(J79/J78-1, "n/a")</f>
        <v>-0.77471608066715503</v>
      </c>
      <c r="AO79" s="65" t="str">
        <f t="shared" si="546"/>
        <v>n/a</v>
      </c>
      <c r="AP79" s="65">
        <f t="shared" si="546"/>
        <v>-0.79790810220536978</v>
      </c>
      <c r="AQ79" s="65">
        <f t="shared" si="546"/>
        <v>-0.78165037117857628</v>
      </c>
      <c r="AR79" s="65">
        <f t="shared" si="546"/>
        <v>-0.79010937089285949</v>
      </c>
      <c r="AS79" s="65">
        <f t="shared" si="546"/>
        <v>-0.71794134879274729</v>
      </c>
    </row>
    <row r="80" spans="1:45" s="36" customFormat="1" x14ac:dyDescent="0.2">
      <c r="A80" s="87">
        <v>44900</v>
      </c>
      <c r="B80" s="98">
        <v>733.29960000000005</v>
      </c>
      <c r="C80" s="98">
        <v>12922.136699999999</v>
      </c>
      <c r="D80" s="98">
        <v>273449.2928</v>
      </c>
      <c r="E80" s="98">
        <v>259.84410000000003</v>
      </c>
      <c r="F80" s="98">
        <v>315.59399999999999</v>
      </c>
      <c r="G80" s="98">
        <v>287680.16719999997</v>
      </c>
      <c r="I80" s="68">
        <v>636.0761</v>
      </c>
      <c r="J80" s="68">
        <v>405.22429999999997</v>
      </c>
      <c r="K80" s="68">
        <v>0</v>
      </c>
      <c r="L80" s="68">
        <v>278.89299999999997</v>
      </c>
      <c r="M80" s="68">
        <v>1320.1934000000001</v>
      </c>
      <c r="N80" s="68">
        <v>1191.9337</v>
      </c>
      <c r="O80" s="68">
        <v>128.25970000000001</v>
      </c>
      <c r="P80" s="83"/>
      <c r="Q80" s="65" t="s">
        <v>111</v>
      </c>
      <c r="R80" s="65" t="s">
        <v>111</v>
      </c>
      <c r="S80" s="65" t="s">
        <v>111</v>
      </c>
      <c r="T80" s="65" t="s">
        <v>111</v>
      </c>
      <c r="U80" s="65" t="s">
        <v>111</v>
      </c>
      <c r="V80" s="65" t="s">
        <v>111</v>
      </c>
      <c r="W80" s="97"/>
      <c r="X80" s="65" t="s">
        <v>111</v>
      </c>
      <c r="Y80" s="65" t="s">
        <v>111</v>
      </c>
      <c r="Z80" s="65" t="s">
        <v>111</v>
      </c>
      <c r="AA80" s="65" t="s">
        <v>111</v>
      </c>
      <c r="AB80" s="65" t="s">
        <v>111</v>
      </c>
      <c r="AC80" s="65" t="s">
        <v>111</v>
      </c>
      <c r="AD80" s="65" t="s">
        <v>111</v>
      </c>
      <c r="AE80" s="97"/>
      <c r="AF80" s="65">
        <f t="shared" ref="AF80:AF96" si="547">IFERROR(B80/B79-1, "n/a")</f>
        <v>0.1670727736240456</v>
      </c>
      <c r="AG80" s="65">
        <f t="shared" ref="AG80:AG96" si="548">IFERROR(C80/C79-1, "n/a")</f>
        <v>-9.0838550443873123E-2</v>
      </c>
      <c r="AH80" s="65">
        <f t="shared" ref="AH80:AH96" si="549">IFERROR(D80/D79-1, "n/a")</f>
        <v>0.19600531442366709</v>
      </c>
      <c r="AI80" s="65" t="str">
        <f t="shared" ref="AI80:AJ96" si="550">IFERROR(E80/E79-1, "n/a")</f>
        <v>n/a</v>
      </c>
      <c r="AJ80" s="65">
        <f t="shared" si="550"/>
        <v>-0.66122134389048948</v>
      </c>
      <c r="AK80" s="65">
        <f t="shared" ref="AK80:AK96" si="551">IFERROR(G80/G79-1, "n/a")</f>
        <v>0.17704575955604529</v>
      </c>
      <c r="AL80" s="65"/>
      <c r="AM80" s="65" t="str">
        <f t="shared" ref="AM80:AM96" si="552">IFERROR(I80/I79-1, "n/a")</f>
        <v>n/a</v>
      </c>
      <c r="AN80" s="65">
        <f t="shared" ref="AN80:AN96" si="553">IFERROR(J80/J79-1, "n/a")</f>
        <v>-0.38170839350710684</v>
      </c>
      <c r="AO80" s="65" t="str">
        <f t="shared" ref="AO80:AO96" si="554">IFERROR(K80/K79-1, "n/a")</f>
        <v>n/a</v>
      </c>
      <c r="AP80" s="65">
        <f t="shared" ref="AP80:AP96" si="555">IFERROR(L80/L79-1, "n/a")</f>
        <v>0.11217896441536146</v>
      </c>
      <c r="AQ80" s="65">
        <f t="shared" ref="AQ80:AQ96" si="556">IFERROR(M80/M79-1, "n/a")</f>
        <v>0.45691592685676063</v>
      </c>
      <c r="AR80" s="65">
        <f t="shared" ref="AR80:AR96" si="557">IFERROR(N80/N79-1, "n/a")</f>
        <v>0.55007354155585597</v>
      </c>
      <c r="AS80" s="65">
        <f t="shared" ref="AS80:AS96" si="558">IFERROR(O80/O79-1, "n/a")</f>
        <v>-6.5184339723854623E-2</v>
      </c>
    </row>
    <row r="81" spans="1:45" s="36" customFormat="1" x14ac:dyDescent="0.2">
      <c r="A81" s="87">
        <v>44901</v>
      </c>
      <c r="B81" s="98">
        <v>659.77929999999992</v>
      </c>
      <c r="C81" s="98">
        <v>16413.627</v>
      </c>
      <c r="D81" s="98">
        <v>304520.0147</v>
      </c>
      <c r="E81" s="98">
        <v>98.6982</v>
      </c>
      <c r="F81" s="98">
        <v>742.57560000000001</v>
      </c>
      <c r="G81" s="98">
        <v>322434.69479999994</v>
      </c>
      <c r="I81" s="68">
        <v>0</v>
      </c>
      <c r="J81" s="68">
        <v>937.07330000000002</v>
      </c>
      <c r="K81" s="68">
        <v>1160.7393</v>
      </c>
      <c r="L81" s="68">
        <v>293.00700000000001</v>
      </c>
      <c r="M81" s="68">
        <v>2390.8196000000003</v>
      </c>
      <c r="N81" s="68">
        <v>1891.3015</v>
      </c>
      <c r="O81" s="68">
        <v>499.5181</v>
      </c>
      <c r="P81" s="83"/>
      <c r="Q81" s="65" t="s">
        <v>111</v>
      </c>
      <c r="R81" s="65" t="s">
        <v>111</v>
      </c>
      <c r="S81" s="65" t="s">
        <v>111</v>
      </c>
      <c r="T81" s="65" t="s">
        <v>111</v>
      </c>
      <c r="U81" s="65" t="s">
        <v>111</v>
      </c>
      <c r="V81" s="65" t="s">
        <v>111</v>
      </c>
      <c r="W81" s="97"/>
      <c r="X81" s="65" t="s">
        <v>111</v>
      </c>
      <c r="Y81" s="65" t="s">
        <v>111</v>
      </c>
      <c r="Z81" s="65" t="s">
        <v>111</v>
      </c>
      <c r="AA81" s="65" t="s">
        <v>111</v>
      </c>
      <c r="AB81" s="65" t="s">
        <v>111</v>
      </c>
      <c r="AC81" s="65" t="s">
        <v>111</v>
      </c>
      <c r="AD81" s="65" t="s">
        <v>111</v>
      </c>
      <c r="AE81" s="97"/>
      <c r="AF81" s="65">
        <f t="shared" si="547"/>
        <v>-0.10025956648551304</v>
      </c>
      <c r="AG81" s="65">
        <f t="shared" si="548"/>
        <v>0.27019450274040224</v>
      </c>
      <c r="AH81" s="65">
        <f t="shared" si="549"/>
        <v>0.11362516824179547</v>
      </c>
      <c r="AI81" s="65">
        <f t="shared" si="550"/>
        <v>-0.62016378282208451</v>
      </c>
      <c r="AJ81" s="65">
        <f t="shared" si="550"/>
        <v>1.3529458734956941</v>
      </c>
      <c r="AK81" s="65">
        <f t="shared" si="551"/>
        <v>0.12080960581421674</v>
      </c>
      <c r="AL81" s="65"/>
      <c r="AM81" s="65">
        <f t="shared" si="552"/>
        <v>-1</v>
      </c>
      <c r="AN81" s="65">
        <f t="shared" si="553"/>
        <v>1.312480520047786</v>
      </c>
      <c r="AO81" s="65" t="str">
        <f t="shared" si="554"/>
        <v>n/a</v>
      </c>
      <c r="AP81" s="65">
        <f t="shared" si="555"/>
        <v>5.0607222124614326E-2</v>
      </c>
      <c r="AQ81" s="65">
        <f t="shared" si="556"/>
        <v>0.81096163637842755</v>
      </c>
      <c r="AR81" s="65">
        <f t="shared" si="557"/>
        <v>0.58675058856042073</v>
      </c>
      <c r="AS81" s="65">
        <f t="shared" si="558"/>
        <v>2.8945834116250073</v>
      </c>
    </row>
    <row r="82" spans="1:45" s="36" customFormat="1" x14ac:dyDescent="0.2">
      <c r="A82" s="87">
        <v>44902</v>
      </c>
      <c r="B82" s="98">
        <v>964.70079999999996</v>
      </c>
      <c r="C82" s="98">
        <v>15046.117600000001</v>
      </c>
      <c r="D82" s="98">
        <v>389957.29570000002</v>
      </c>
      <c r="E82" s="98">
        <v>0</v>
      </c>
      <c r="F82" s="98">
        <v>1628.5783999999999</v>
      </c>
      <c r="G82" s="98">
        <v>407596.6925</v>
      </c>
      <c r="I82" s="68">
        <v>939.03019999999992</v>
      </c>
      <c r="J82" s="68">
        <v>1245.0052000000001</v>
      </c>
      <c r="K82" s="68">
        <v>0</v>
      </c>
      <c r="L82" s="68">
        <v>673.59339999999986</v>
      </c>
      <c r="M82" s="68">
        <v>2857.6287999999995</v>
      </c>
      <c r="N82" s="68">
        <v>2177.7437</v>
      </c>
      <c r="O82" s="68">
        <v>679.88509999999997</v>
      </c>
      <c r="P82" s="83"/>
      <c r="Q82" s="65" t="s">
        <v>111</v>
      </c>
      <c r="R82" s="65" t="s">
        <v>111</v>
      </c>
      <c r="S82" s="65" t="s">
        <v>111</v>
      </c>
      <c r="T82" s="65" t="s">
        <v>111</v>
      </c>
      <c r="U82" s="65" t="s">
        <v>111</v>
      </c>
      <c r="V82" s="65" t="s">
        <v>111</v>
      </c>
      <c r="W82" s="97"/>
      <c r="X82" s="65" t="s">
        <v>111</v>
      </c>
      <c r="Y82" s="65" t="s">
        <v>111</v>
      </c>
      <c r="Z82" s="65" t="s">
        <v>111</v>
      </c>
      <c r="AA82" s="65" t="s">
        <v>111</v>
      </c>
      <c r="AB82" s="65" t="s">
        <v>111</v>
      </c>
      <c r="AC82" s="65" t="s">
        <v>111</v>
      </c>
      <c r="AD82" s="65" t="s">
        <v>111</v>
      </c>
      <c r="AE82" s="97"/>
      <c r="AF82" s="65">
        <f t="shared" si="547"/>
        <v>0.46215681516531371</v>
      </c>
      <c r="AG82" s="65">
        <f t="shared" si="548"/>
        <v>-8.331549145109729E-2</v>
      </c>
      <c r="AH82" s="65">
        <f t="shared" si="549"/>
        <v>0.28056376223470614</v>
      </c>
      <c r="AI82" s="65">
        <f t="shared" si="550"/>
        <v>-1</v>
      </c>
      <c r="AJ82" s="65">
        <f t="shared" si="550"/>
        <v>1.1931482801212425</v>
      </c>
      <c r="AK82" s="65">
        <f t="shared" si="551"/>
        <v>0.26412169370552507</v>
      </c>
      <c r="AL82" s="65"/>
      <c r="AM82" s="65" t="str">
        <f t="shared" si="552"/>
        <v>n/a</v>
      </c>
      <c r="AN82" s="65">
        <f t="shared" si="553"/>
        <v>0.32861025919743958</v>
      </c>
      <c r="AO82" s="65">
        <f t="shared" si="554"/>
        <v>-1</v>
      </c>
      <c r="AP82" s="65">
        <f t="shared" si="555"/>
        <v>1.2988986611241367</v>
      </c>
      <c r="AQ82" s="65">
        <f t="shared" si="556"/>
        <v>0.19525069980185839</v>
      </c>
      <c r="AR82" s="65">
        <f t="shared" si="557"/>
        <v>0.15145242575020434</v>
      </c>
      <c r="AS82" s="65">
        <f t="shared" si="558"/>
        <v>0.36108201084204938</v>
      </c>
    </row>
    <row r="83" spans="1:45" s="36" customFormat="1" x14ac:dyDescent="0.2">
      <c r="A83" s="87">
        <v>44903</v>
      </c>
      <c r="B83" s="98">
        <v>1796.9789999999998</v>
      </c>
      <c r="C83" s="98">
        <v>20731.695200000002</v>
      </c>
      <c r="D83" s="98">
        <v>325597.92100000003</v>
      </c>
      <c r="E83" s="98">
        <v>447.15780000000001</v>
      </c>
      <c r="F83" s="98">
        <v>348.46489999999994</v>
      </c>
      <c r="G83" s="98">
        <v>348922.21790000005</v>
      </c>
      <c r="I83" s="68">
        <v>373.29169999999999</v>
      </c>
      <c r="J83" s="68">
        <v>1018.511</v>
      </c>
      <c r="K83" s="68">
        <v>0</v>
      </c>
      <c r="L83" s="68">
        <v>298.7629</v>
      </c>
      <c r="M83" s="68">
        <v>1690.5655999999999</v>
      </c>
      <c r="N83" s="68">
        <v>1385.1448</v>
      </c>
      <c r="O83" s="68">
        <v>305.42079999999999</v>
      </c>
      <c r="P83" s="83"/>
      <c r="Q83" s="65" t="s">
        <v>111</v>
      </c>
      <c r="R83" s="65" t="s">
        <v>111</v>
      </c>
      <c r="S83" s="65" t="s">
        <v>111</v>
      </c>
      <c r="T83" s="65" t="s">
        <v>111</v>
      </c>
      <c r="U83" s="65" t="s">
        <v>111</v>
      </c>
      <c r="V83" s="65" t="s">
        <v>111</v>
      </c>
      <c r="W83" s="97"/>
      <c r="X83" s="65" t="s">
        <v>111</v>
      </c>
      <c r="Y83" s="65" t="s">
        <v>111</v>
      </c>
      <c r="Z83" s="65" t="s">
        <v>111</v>
      </c>
      <c r="AA83" s="65" t="s">
        <v>111</v>
      </c>
      <c r="AB83" s="65" t="s">
        <v>111</v>
      </c>
      <c r="AC83" s="65" t="s">
        <v>111</v>
      </c>
      <c r="AD83" s="65" t="s">
        <v>111</v>
      </c>
      <c r="AE83" s="97"/>
      <c r="AF83" s="65">
        <f t="shared" si="547"/>
        <v>0.86273194756343097</v>
      </c>
      <c r="AG83" s="65">
        <f t="shared" si="548"/>
        <v>0.37787672216519175</v>
      </c>
      <c r="AH83" s="65">
        <f t="shared" si="549"/>
        <v>-0.16504210950706921</v>
      </c>
      <c r="AI83" s="65" t="str">
        <f t="shared" si="550"/>
        <v>n/a</v>
      </c>
      <c r="AJ83" s="65">
        <f t="shared" si="550"/>
        <v>-0.78603124049784767</v>
      </c>
      <c r="AK83" s="65">
        <f t="shared" si="551"/>
        <v>-0.14395228342045474</v>
      </c>
      <c r="AL83" s="65"/>
      <c r="AM83" s="65">
        <f t="shared" si="552"/>
        <v>-0.60247103873762531</v>
      </c>
      <c r="AN83" s="65">
        <f t="shared" si="553"/>
        <v>-0.18192229237275481</v>
      </c>
      <c r="AO83" s="65" t="str">
        <f t="shared" si="554"/>
        <v>n/a</v>
      </c>
      <c r="AP83" s="65">
        <f t="shared" si="555"/>
        <v>-0.55646403305020498</v>
      </c>
      <c r="AQ83" s="65">
        <f t="shared" si="556"/>
        <v>-0.40840265887577831</v>
      </c>
      <c r="AR83" s="65">
        <f t="shared" si="557"/>
        <v>-0.36395416962978699</v>
      </c>
      <c r="AS83" s="65">
        <f t="shared" si="558"/>
        <v>-0.55077585903853454</v>
      </c>
    </row>
    <row r="84" spans="1:45" s="36" customFormat="1" x14ac:dyDescent="0.2">
      <c r="A84" s="87">
        <v>44904</v>
      </c>
      <c r="B84" s="98">
        <v>1128.4172000000001</v>
      </c>
      <c r="C84" s="98">
        <v>16557.034</v>
      </c>
      <c r="D84" s="98">
        <v>251886.56119999997</v>
      </c>
      <c r="E84" s="98">
        <v>0</v>
      </c>
      <c r="F84" s="98">
        <v>346.25329999999997</v>
      </c>
      <c r="G84" s="98">
        <v>269918.26569999993</v>
      </c>
      <c r="I84" s="68">
        <v>215.42510000000001</v>
      </c>
      <c r="J84" s="68">
        <v>364.94600000000003</v>
      </c>
      <c r="K84" s="68">
        <v>0</v>
      </c>
      <c r="L84" s="68">
        <v>344.95920000000001</v>
      </c>
      <c r="M84" s="68">
        <v>925.33030000000008</v>
      </c>
      <c r="N84" s="68">
        <v>672.07089999999994</v>
      </c>
      <c r="O84" s="68">
        <v>253.25939999999997</v>
      </c>
      <c r="P84" s="83"/>
      <c r="Q84" s="65" t="s">
        <v>111</v>
      </c>
      <c r="R84" s="65" t="s">
        <v>111</v>
      </c>
      <c r="S84" s="65" t="s">
        <v>111</v>
      </c>
      <c r="T84" s="65" t="s">
        <v>111</v>
      </c>
      <c r="U84" s="65" t="s">
        <v>111</v>
      </c>
      <c r="V84" s="65" t="s">
        <v>111</v>
      </c>
      <c r="W84" s="97"/>
      <c r="X84" s="65" t="s">
        <v>111</v>
      </c>
      <c r="Y84" s="65" t="s">
        <v>111</v>
      </c>
      <c r="Z84" s="65" t="s">
        <v>111</v>
      </c>
      <c r="AA84" s="65" t="s">
        <v>111</v>
      </c>
      <c r="AB84" s="65" t="s">
        <v>111</v>
      </c>
      <c r="AC84" s="65" t="s">
        <v>111</v>
      </c>
      <c r="AD84" s="65" t="s">
        <v>111</v>
      </c>
      <c r="AE84" s="97"/>
      <c r="AF84" s="65">
        <f t="shared" si="547"/>
        <v>-0.37204764218168374</v>
      </c>
      <c r="AG84" s="65">
        <f t="shared" si="548"/>
        <v>-0.20136612851610913</v>
      </c>
      <c r="AH84" s="65">
        <f t="shared" si="549"/>
        <v>-0.22638768568795642</v>
      </c>
      <c r="AI84" s="65">
        <f t="shared" si="550"/>
        <v>-1</v>
      </c>
      <c r="AJ84" s="65">
        <f t="shared" si="550"/>
        <v>-6.3466937416077895E-3</v>
      </c>
      <c r="AK84" s="65">
        <f t="shared" si="551"/>
        <v>-0.22642281903252826</v>
      </c>
      <c r="AL84" s="65"/>
      <c r="AM84" s="65">
        <f t="shared" si="552"/>
        <v>-0.42290412564758328</v>
      </c>
      <c r="AN84" s="65">
        <f t="shared" si="553"/>
        <v>-0.6416867368148208</v>
      </c>
      <c r="AO84" s="65" t="str">
        <f t="shared" si="554"/>
        <v>n/a</v>
      </c>
      <c r="AP84" s="65">
        <f t="shared" si="555"/>
        <v>0.15462528982012169</v>
      </c>
      <c r="AQ84" s="65">
        <f t="shared" si="556"/>
        <v>-0.45265046207020887</v>
      </c>
      <c r="AR84" s="65">
        <f t="shared" si="557"/>
        <v>-0.51480097965209137</v>
      </c>
      <c r="AS84" s="65">
        <f t="shared" si="558"/>
        <v>-0.17078535581073728</v>
      </c>
    </row>
    <row r="85" spans="1:45" s="36" customFormat="1" x14ac:dyDescent="0.2">
      <c r="A85" s="87">
        <v>44907</v>
      </c>
      <c r="B85" s="98">
        <v>1101.8169</v>
      </c>
      <c r="C85" s="98">
        <v>13268.029499999999</v>
      </c>
      <c r="D85" s="98">
        <v>218114.36690000002</v>
      </c>
      <c r="E85" s="98">
        <v>0</v>
      </c>
      <c r="F85" s="98">
        <v>181.67229999999998</v>
      </c>
      <c r="G85" s="98">
        <v>232665.88560000004</v>
      </c>
      <c r="I85" s="68">
        <v>201.02809999999999</v>
      </c>
      <c r="J85" s="68">
        <v>737.97829999999988</v>
      </c>
      <c r="K85" s="68">
        <v>0</v>
      </c>
      <c r="L85" s="68">
        <v>379.64850000000001</v>
      </c>
      <c r="M85" s="68">
        <v>1318.6549</v>
      </c>
      <c r="N85" s="68">
        <v>997.07559999999989</v>
      </c>
      <c r="O85" s="68">
        <v>321.57929999999999</v>
      </c>
      <c r="P85" s="83"/>
      <c r="Q85" s="65" t="s">
        <v>111</v>
      </c>
      <c r="R85" s="65" t="s">
        <v>111</v>
      </c>
      <c r="S85" s="65" t="s">
        <v>111</v>
      </c>
      <c r="T85" s="65" t="s">
        <v>111</v>
      </c>
      <c r="U85" s="65" t="s">
        <v>111</v>
      </c>
      <c r="V85" s="65" t="s">
        <v>111</v>
      </c>
      <c r="W85" s="97"/>
      <c r="X85" s="65" t="s">
        <v>111</v>
      </c>
      <c r="Y85" s="65" t="s">
        <v>111</v>
      </c>
      <c r="Z85" s="65" t="s">
        <v>111</v>
      </c>
      <c r="AA85" s="65" t="s">
        <v>111</v>
      </c>
      <c r="AB85" s="65" t="s">
        <v>111</v>
      </c>
      <c r="AC85" s="65" t="s">
        <v>111</v>
      </c>
      <c r="AD85" s="65" t="s">
        <v>111</v>
      </c>
      <c r="AE85" s="97"/>
      <c r="AF85" s="65">
        <f t="shared" si="547"/>
        <v>-2.3573107535050042E-2</v>
      </c>
      <c r="AG85" s="65">
        <f t="shared" si="548"/>
        <v>-0.19864696176863572</v>
      </c>
      <c r="AH85" s="65">
        <f t="shared" si="549"/>
        <v>-0.13407699934092376</v>
      </c>
      <c r="AI85" s="65" t="str">
        <f t="shared" si="550"/>
        <v>n/a</v>
      </c>
      <c r="AJ85" s="65">
        <f t="shared" si="550"/>
        <v>-0.47531965760326333</v>
      </c>
      <c r="AK85" s="65">
        <f t="shared" si="551"/>
        <v>-0.13801355756117661</v>
      </c>
      <c r="AL85" s="65"/>
      <c r="AM85" s="65">
        <f t="shared" si="552"/>
        <v>-6.683065250985154E-2</v>
      </c>
      <c r="AN85" s="65">
        <f t="shared" si="553"/>
        <v>1.0221575246748831</v>
      </c>
      <c r="AO85" s="65" t="str">
        <f t="shared" si="554"/>
        <v>n/a</v>
      </c>
      <c r="AP85" s="65">
        <f t="shared" si="555"/>
        <v>0.10056058803475887</v>
      </c>
      <c r="AQ85" s="65">
        <f t="shared" si="556"/>
        <v>0.42506400147060996</v>
      </c>
      <c r="AR85" s="65">
        <f t="shared" si="557"/>
        <v>0.48358692512947665</v>
      </c>
      <c r="AS85" s="65">
        <f t="shared" si="558"/>
        <v>0.26976254385819454</v>
      </c>
    </row>
    <row r="86" spans="1:45" s="36" customFormat="1" x14ac:dyDescent="0.2">
      <c r="A86" s="87">
        <v>44908</v>
      </c>
      <c r="B86" s="98">
        <v>857.29130000000009</v>
      </c>
      <c r="C86" s="98">
        <v>16491.235400000001</v>
      </c>
      <c r="D86" s="98">
        <v>191446.41199999998</v>
      </c>
      <c r="E86" s="98">
        <v>137.01349999999999</v>
      </c>
      <c r="F86" s="98">
        <v>837.82</v>
      </c>
      <c r="G86" s="98">
        <v>209769.77220000001</v>
      </c>
      <c r="I86" s="68">
        <v>160.52710000000002</v>
      </c>
      <c r="J86" s="68">
        <v>1200.0664999999999</v>
      </c>
      <c r="K86" s="68">
        <v>572.7106</v>
      </c>
      <c r="L86" s="68">
        <v>462.46840000000003</v>
      </c>
      <c r="M86" s="68">
        <v>2395.7726000000002</v>
      </c>
      <c r="N86" s="68">
        <v>1931.3850999999997</v>
      </c>
      <c r="O86" s="68">
        <v>464.38749999999999</v>
      </c>
      <c r="P86" s="83"/>
      <c r="Q86" s="65" t="s">
        <v>111</v>
      </c>
      <c r="R86" s="65" t="s">
        <v>111</v>
      </c>
      <c r="S86" s="65" t="s">
        <v>111</v>
      </c>
      <c r="T86" s="65" t="s">
        <v>111</v>
      </c>
      <c r="U86" s="65" t="s">
        <v>111</v>
      </c>
      <c r="V86" s="65" t="s">
        <v>111</v>
      </c>
      <c r="W86" s="97"/>
      <c r="X86" s="65" t="s">
        <v>111</v>
      </c>
      <c r="Y86" s="65" t="s">
        <v>111</v>
      </c>
      <c r="Z86" s="65" t="s">
        <v>111</v>
      </c>
      <c r="AA86" s="65" t="s">
        <v>111</v>
      </c>
      <c r="AB86" s="65" t="s">
        <v>111</v>
      </c>
      <c r="AC86" s="65" t="s">
        <v>111</v>
      </c>
      <c r="AD86" s="65" t="s">
        <v>111</v>
      </c>
      <c r="AE86" s="97"/>
      <c r="AF86" s="65">
        <f t="shared" si="547"/>
        <v>-0.22192943310272328</v>
      </c>
      <c r="AG86" s="65">
        <f t="shared" si="548"/>
        <v>0.24293026330699696</v>
      </c>
      <c r="AH86" s="65">
        <f t="shared" si="549"/>
        <v>-0.1222659253446915</v>
      </c>
      <c r="AI86" s="65" t="str">
        <f t="shared" si="550"/>
        <v>n/a</v>
      </c>
      <c r="AJ86" s="65">
        <f t="shared" si="550"/>
        <v>3.6117102056835311</v>
      </c>
      <c r="AK86" s="65">
        <f t="shared" si="551"/>
        <v>-9.8407694539985546E-2</v>
      </c>
      <c r="AL86" s="65"/>
      <c r="AM86" s="65">
        <f t="shared" si="552"/>
        <v>-0.20146934682265805</v>
      </c>
      <c r="AN86" s="65">
        <f t="shared" si="553"/>
        <v>0.62615418366637621</v>
      </c>
      <c r="AO86" s="65" t="str">
        <f t="shared" si="554"/>
        <v>n/a</v>
      </c>
      <c r="AP86" s="65">
        <f t="shared" si="555"/>
        <v>0.21814889298917284</v>
      </c>
      <c r="AQ86" s="65">
        <f t="shared" si="556"/>
        <v>0.81683062035412002</v>
      </c>
      <c r="AR86" s="65">
        <f t="shared" si="557"/>
        <v>0.93704980845985997</v>
      </c>
      <c r="AS86" s="65">
        <f t="shared" si="558"/>
        <v>0.44408393201925622</v>
      </c>
    </row>
    <row r="87" spans="1:45" s="36" customFormat="1" x14ac:dyDescent="0.2">
      <c r="A87" s="87">
        <v>44909</v>
      </c>
      <c r="B87" s="98">
        <v>1047.7442000000001</v>
      </c>
      <c r="C87" s="98">
        <v>11576.988299999999</v>
      </c>
      <c r="D87" s="98">
        <v>195361.04119999998</v>
      </c>
      <c r="E87" s="98">
        <v>1316.3121999999998</v>
      </c>
      <c r="F87" s="98">
        <v>445.52890000000002</v>
      </c>
      <c r="G87" s="98">
        <v>209747.61479999995</v>
      </c>
      <c r="I87" s="68">
        <v>54.799500000000002</v>
      </c>
      <c r="J87" s="68">
        <v>1147.1578</v>
      </c>
      <c r="K87" s="68">
        <v>178.23050000000001</v>
      </c>
      <c r="L87" s="68">
        <v>401.0342</v>
      </c>
      <c r="M87" s="68">
        <v>1781.2220000000002</v>
      </c>
      <c r="N87" s="68">
        <v>1215.8850999999997</v>
      </c>
      <c r="O87" s="68">
        <v>565.33690000000001</v>
      </c>
      <c r="P87" s="83"/>
      <c r="Q87" s="65" t="s">
        <v>111</v>
      </c>
      <c r="R87" s="65" t="s">
        <v>111</v>
      </c>
      <c r="S87" s="65" t="s">
        <v>111</v>
      </c>
      <c r="T87" s="65" t="s">
        <v>111</v>
      </c>
      <c r="U87" s="65" t="s">
        <v>111</v>
      </c>
      <c r="V87" s="65" t="s">
        <v>111</v>
      </c>
      <c r="W87" s="97"/>
      <c r="X87" s="65" t="s">
        <v>111</v>
      </c>
      <c r="Y87" s="65" t="s">
        <v>111</v>
      </c>
      <c r="Z87" s="65" t="s">
        <v>111</v>
      </c>
      <c r="AA87" s="65" t="s">
        <v>111</v>
      </c>
      <c r="AB87" s="65" t="s">
        <v>111</v>
      </c>
      <c r="AC87" s="65" t="s">
        <v>111</v>
      </c>
      <c r="AD87" s="65" t="s">
        <v>111</v>
      </c>
      <c r="AE87" s="97"/>
      <c r="AF87" s="65">
        <f>IFERROR(B87/B86-1, "n/a")</f>
        <v>0.22215657618361462</v>
      </c>
      <c r="AG87" s="65">
        <f t="shared" si="548"/>
        <v>-0.29799144702039737</v>
      </c>
      <c r="AH87" s="65">
        <f t="shared" si="549"/>
        <v>2.0447649862458617E-2</v>
      </c>
      <c r="AI87" s="65">
        <f t="shared" si="550"/>
        <v>8.6071715560875379</v>
      </c>
      <c r="AJ87" s="65">
        <f t="shared" si="550"/>
        <v>-0.46822837841063714</v>
      </c>
      <c r="AK87" s="65">
        <f t="shared" si="551"/>
        <v>-1.0562723011842134E-4</v>
      </c>
      <c r="AL87" s="65"/>
      <c r="AM87" s="65">
        <f t="shared" si="552"/>
        <v>-0.65862773326123758</v>
      </c>
      <c r="AN87" s="65">
        <f t="shared" si="553"/>
        <v>-4.4088140115568608E-2</v>
      </c>
      <c r="AO87" s="65">
        <f t="shared" si="554"/>
        <v>-0.68879482936058811</v>
      </c>
      <c r="AP87" s="65">
        <f t="shared" si="555"/>
        <v>-0.13283977889083887</v>
      </c>
      <c r="AQ87" s="65">
        <f t="shared" si="556"/>
        <v>-0.25651457905479003</v>
      </c>
      <c r="AR87" s="65">
        <f t="shared" si="557"/>
        <v>-0.37045952151127193</v>
      </c>
      <c r="AS87" s="65">
        <f t="shared" si="558"/>
        <v>0.21738182013943108</v>
      </c>
    </row>
    <row r="88" spans="1:45" s="36" customFormat="1" x14ac:dyDescent="0.2">
      <c r="A88" s="87">
        <v>44910</v>
      </c>
      <c r="B88" s="98">
        <v>1045.4245000000001</v>
      </c>
      <c r="C88" s="98">
        <v>14006.020200000001</v>
      </c>
      <c r="D88" s="98">
        <v>184843.01179999998</v>
      </c>
      <c r="E88" s="98">
        <v>0</v>
      </c>
      <c r="F88" s="98">
        <v>381.3553</v>
      </c>
      <c r="G88" s="98">
        <v>200275.81179999997</v>
      </c>
      <c r="I88" s="68">
        <v>0</v>
      </c>
      <c r="J88" s="68">
        <v>1264.2639999999999</v>
      </c>
      <c r="K88" s="68">
        <v>0</v>
      </c>
      <c r="L88" s="68">
        <v>339.53050000000002</v>
      </c>
      <c r="M88" s="68">
        <v>1603.7945</v>
      </c>
      <c r="N88" s="68">
        <v>1141.8310000000001</v>
      </c>
      <c r="O88" s="68">
        <v>461.96350000000001</v>
      </c>
      <c r="P88" s="83"/>
      <c r="Q88" s="65" t="s">
        <v>111</v>
      </c>
      <c r="R88" s="65" t="s">
        <v>111</v>
      </c>
      <c r="S88" s="65" t="s">
        <v>111</v>
      </c>
      <c r="T88" s="65" t="s">
        <v>111</v>
      </c>
      <c r="U88" s="65" t="s">
        <v>111</v>
      </c>
      <c r="V88" s="65" t="s">
        <v>111</v>
      </c>
      <c r="W88" s="97"/>
      <c r="X88" s="65" t="s">
        <v>111</v>
      </c>
      <c r="Y88" s="65" t="s">
        <v>111</v>
      </c>
      <c r="Z88" s="65" t="s">
        <v>111</v>
      </c>
      <c r="AA88" s="65" t="s">
        <v>111</v>
      </c>
      <c r="AB88" s="65" t="s">
        <v>111</v>
      </c>
      <c r="AC88" s="65" t="s">
        <v>111</v>
      </c>
      <c r="AD88" s="65" t="s">
        <v>111</v>
      </c>
      <c r="AE88" s="97"/>
      <c r="AF88" s="65">
        <f t="shared" si="547"/>
        <v>-2.2139945990634624E-3</v>
      </c>
      <c r="AG88" s="65">
        <f t="shared" si="548"/>
        <v>0.20981552689312144</v>
      </c>
      <c r="AH88" s="65">
        <f t="shared" si="549"/>
        <v>-5.3838929887931042E-2</v>
      </c>
      <c r="AI88" s="65">
        <f t="shared" si="550"/>
        <v>-1</v>
      </c>
      <c r="AJ88" s="65">
        <f t="shared" si="550"/>
        <v>-0.14403914089523717</v>
      </c>
      <c r="AK88" s="65">
        <f t="shared" si="551"/>
        <v>-4.5158096358004385E-2</v>
      </c>
      <c r="AL88" s="65"/>
      <c r="AM88" s="65">
        <f t="shared" si="552"/>
        <v>-1</v>
      </c>
      <c r="AN88" s="65">
        <f t="shared" si="553"/>
        <v>0.1020837760942741</v>
      </c>
      <c r="AO88" s="65">
        <f t="shared" si="554"/>
        <v>-1</v>
      </c>
      <c r="AP88" s="65">
        <f t="shared" si="555"/>
        <v>-0.15336273065987882</v>
      </c>
      <c r="AQ88" s="65">
        <f t="shared" si="556"/>
        <v>-9.9609986851723287E-2</v>
      </c>
      <c r="AR88" s="65">
        <f t="shared" si="557"/>
        <v>-6.0905508258962682E-2</v>
      </c>
      <c r="AS88" s="65">
        <f t="shared" si="558"/>
        <v>-0.18285273789841061</v>
      </c>
    </row>
    <row r="89" spans="1:45" s="36" customFormat="1" x14ac:dyDescent="0.2">
      <c r="A89" s="87">
        <v>44911</v>
      </c>
      <c r="B89" s="98">
        <v>962.9221</v>
      </c>
      <c r="C89" s="98">
        <v>13820.784899999999</v>
      </c>
      <c r="D89" s="98">
        <v>141788.92909999998</v>
      </c>
      <c r="E89" s="98">
        <v>0</v>
      </c>
      <c r="F89" s="98">
        <v>242.20699999999999</v>
      </c>
      <c r="G89" s="98">
        <v>156814.84309999997</v>
      </c>
      <c r="I89" s="68">
        <v>0</v>
      </c>
      <c r="J89" s="68">
        <v>681.04700000000003</v>
      </c>
      <c r="K89" s="68">
        <v>59.659300000000002</v>
      </c>
      <c r="L89" s="68">
        <v>162.00829999999999</v>
      </c>
      <c r="M89" s="68">
        <v>902.71460000000002</v>
      </c>
      <c r="N89" s="68">
        <v>596.5231</v>
      </c>
      <c r="O89" s="68">
        <v>306.19150000000002</v>
      </c>
      <c r="P89" s="83"/>
      <c r="Q89" s="65" t="s">
        <v>111</v>
      </c>
      <c r="R89" s="65" t="s">
        <v>111</v>
      </c>
      <c r="S89" s="65" t="s">
        <v>111</v>
      </c>
      <c r="T89" s="65" t="s">
        <v>111</v>
      </c>
      <c r="U89" s="65" t="s">
        <v>111</v>
      </c>
      <c r="V89" s="65" t="s">
        <v>111</v>
      </c>
      <c r="W89" s="97"/>
      <c r="X89" s="65" t="s">
        <v>111</v>
      </c>
      <c r="Y89" s="65" t="s">
        <v>111</v>
      </c>
      <c r="Z89" s="65" t="s">
        <v>111</v>
      </c>
      <c r="AA89" s="65" t="s">
        <v>111</v>
      </c>
      <c r="AB89" s="65" t="s">
        <v>111</v>
      </c>
      <c r="AC89" s="65" t="s">
        <v>111</v>
      </c>
      <c r="AD89" s="65" t="s">
        <v>111</v>
      </c>
      <c r="AE89" s="97"/>
      <c r="AF89" s="65">
        <f t="shared" si="547"/>
        <v>-7.8917607153840441E-2</v>
      </c>
      <c r="AG89" s="65">
        <f t="shared" si="548"/>
        <v>-1.3225405743738872E-2</v>
      </c>
      <c r="AH89" s="65">
        <f t="shared" si="549"/>
        <v>-0.23292242579656997</v>
      </c>
      <c r="AI89" s="65" t="str">
        <f t="shared" si="550"/>
        <v>n/a</v>
      </c>
      <c r="AJ89" s="65">
        <f t="shared" si="550"/>
        <v>-0.36487836933169671</v>
      </c>
      <c r="AK89" s="65">
        <f t="shared" si="551"/>
        <v>-0.21700558000184822</v>
      </c>
      <c r="AL89" s="65"/>
      <c r="AM89" s="65" t="str">
        <f t="shared" si="552"/>
        <v>n/a</v>
      </c>
      <c r="AN89" s="65">
        <f t="shared" si="553"/>
        <v>-0.46130950497680856</v>
      </c>
      <c r="AO89" s="65" t="str">
        <f t="shared" si="554"/>
        <v>n/a</v>
      </c>
      <c r="AP89" s="65">
        <f t="shared" si="555"/>
        <v>-0.52284610660897923</v>
      </c>
      <c r="AQ89" s="65">
        <f t="shared" si="556"/>
        <v>-0.43713823685016995</v>
      </c>
      <c r="AR89" s="65">
        <f t="shared" si="557"/>
        <v>-0.47757321354911553</v>
      </c>
      <c r="AS89" s="65">
        <f t="shared" si="558"/>
        <v>-0.33719547107076642</v>
      </c>
    </row>
    <row r="90" spans="1:45" s="36" customFormat="1" x14ac:dyDescent="0.2">
      <c r="A90" s="87">
        <v>44914</v>
      </c>
      <c r="B90" s="98">
        <v>621.65610000000004</v>
      </c>
      <c r="C90" s="98">
        <v>14058.586600000002</v>
      </c>
      <c r="D90" s="98">
        <v>105452.71609999999</v>
      </c>
      <c r="E90" s="98">
        <v>101.6618</v>
      </c>
      <c r="F90" s="98">
        <v>70.716100000000012</v>
      </c>
      <c r="G90" s="98">
        <v>120305.3367</v>
      </c>
      <c r="I90" s="68">
        <v>0</v>
      </c>
      <c r="J90" s="68">
        <v>628.19230000000005</v>
      </c>
      <c r="K90" s="68">
        <v>0</v>
      </c>
      <c r="L90" s="68">
        <v>253.42150000000001</v>
      </c>
      <c r="M90" s="68">
        <v>881.61380000000008</v>
      </c>
      <c r="N90" s="68">
        <v>689.18759999999997</v>
      </c>
      <c r="O90" s="68">
        <v>192.42619999999999</v>
      </c>
      <c r="P90" s="83"/>
      <c r="Q90" s="65" t="s">
        <v>111</v>
      </c>
      <c r="R90" s="65" t="s">
        <v>111</v>
      </c>
      <c r="S90" s="65" t="s">
        <v>111</v>
      </c>
      <c r="T90" s="65" t="s">
        <v>111</v>
      </c>
      <c r="U90" s="65" t="s">
        <v>111</v>
      </c>
      <c r="V90" s="65" t="s">
        <v>111</v>
      </c>
      <c r="W90" s="97"/>
      <c r="X90" s="65" t="s">
        <v>111</v>
      </c>
      <c r="Y90" s="65" t="s">
        <v>111</v>
      </c>
      <c r="Z90" s="65" t="s">
        <v>111</v>
      </c>
      <c r="AA90" s="65" t="s">
        <v>111</v>
      </c>
      <c r="AB90" s="65" t="s">
        <v>111</v>
      </c>
      <c r="AC90" s="65" t="s">
        <v>111</v>
      </c>
      <c r="AD90" s="65" t="s">
        <v>111</v>
      </c>
      <c r="AE90" s="97"/>
      <c r="AF90" s="65">
        <f t="shared" si="547"/>
        <v>-0.35440665449468856</v>
      </c>
      <c r="AG90" s="65">
        <f t="shared" si="548"/>
        <v>1.7206092253125416E-2</v>
      </c>
      <c r="AH90" s="65">
        <f t="shared" si="549"/>
        <v>-0.25626974708563477</v>
      </c>
      <c r="AI90" s="65" t="str">
        <f t="shared" si="550"/>
        <v>n/a</v>
      </c>
      <c r="AJ90" s="65">
        <f t="shared" si="550"/>
        <v>-0.70803444987139097</v>
      </c>
      <c r="AK90" s="65">
        <f t="shared" si="551"/>
        <v>-0.23281920051865279</v>
      </c>
      <c r="AL90" s="65"/>
      <c r="AM90" s="65" t="str">
        <f t="shared" si="552"/>
        <v>n/a</v>
      </c>
      <c r="AN90" s="65">
        <f t="shared" si="553"/>
        <v>-7.7608006495880622E-2</v>
      </c>
      <c r="AO90" s="65">
        <f t="shared" si="554"/>
        <v>-1</v>
      </c>
      <c r="AP90" s="65">
        <f t="shared" si="555"/>
        <v>0.56425010323545166</v>
      </c>
      <c r="AQ90" s="65">
        <f t="shared" si="556"/>
        <v>-2.3374829652694107E-2</v>
      </c>
      <c r="AR90" s="65">
        <f t="shared" si="557"/>
        <v>0.15534100858793232</v>
      </c>
      <c r="AS90" s="65">
        <f t="shared" si="558"/>
        <v>-0.37154950415018062</v>
      </c>
    </row>
    <row r="91" spans="1:45" s="36" customFormat="1" x14ac:dyDescent="0.2">
      <c r="A91" s="87">
        <v>44915</v>
      </c>
      <c r="B91" s="98">
        <v>1193.9517999999998</v>
      </c>
      <c r="C91" s="98">
        <v>11815.628599999998</v>
      </c>
      <c r="D91" s="98">
        <v>133504.9896</v>
      </c>
      <c r="E91" s="98">
        <v>19.040800000000001</v>
      </c>
      <c r="F91" s="98">
        <v>151.76760000000002</v>
      </c>
      <c r="G91" s="98">
        <v>146685.37839999999</v>
      </c>
      <c r="I91" s="68">
        <v>0</v>
      </c>
      <c r="J91" s="68">
        <v>730.31990000000008</v>
      </c>
      <c r="K91" s="68">
        <v>0</v>
      </c>
      <c r="L91" s="68">
        <v>147.96559999999999</v>
      </c>
      <c r="M91" s="68">
        <v>878.28550000000007</v>
      </c>
      <c r="N91" s="68">
        <v>665.2174</v>
      </c>
      <c r="O91" s="68">
        <v>213.06810000000002</v>
      </c>
      <c r="P91" s="83"/>
      <c r="Q91" s="65" t="s">
        <v>111</v>
      </c>
      <c r="R91" s="65" t="s">
        <v>111</v>
      </c>
      <c r="S91" s="65" t="s">
        <v>111</v>
      </c>
      <c r="T91" s="65" t="s">
        <v>111</v>
      </c>
      <c r="U91" s="65" t="s">
        <v>111</v>
      </c>
      <c r="V91" s="65" t="s">
        <v>111</v>
      </c>
      <c r="W91" s="97"/>
      <c r="X91" s="65" t="s">
        <v>111</v>
      </c>
      <c r="Y91" s="65" t="s">
        <v>111</v>
      </c>
      <c r="Z91" s="65" t="s">
        <v>111</v>
      </c>
      <c r="AA91" s="65" t="s">
        <v>111</v>
      </c>
      <c r="AB91" s="65" t="s">
        <v>111</v>
      </c>
      <c r="AC91" s="65" t="s">
        <v>111</v>
      </c>
      <c r="AD91" s="65" t="s">
        <v>111</v>
      </c>
      <c r="AE91" s="97"/>
      <c r="AF91" s="65">
        <f t="shared" si="547"/>
        <v>0.92059854314949985</v>
      </c>
      <c r="AG91" s="65">
        <f t="shared" si="548"/>
        <v>-0.15954363435083896</v>
      </c>
      <c r="AH91" s="65">
        <f t="shared" si="549"/>
        <v>0.26601755305570562</v>
      </c>
      <c r="AI91" s="65">
        <f t="shared" si="550"/>
        <v>-0.81270447700119419</v>
      </c>
      <c r="AJ91" s="65">
        <f t="shared" si="550"/>
        <v>1.146153421922306</v>
      </c>
      <c r="AK91" s="65">
        <f t="shared" si="551"/>
        <v>0.21927573974363845</v>
      </c>
      <c r="AL91" s="65"/>
      <c r="AM91" s="65" t="str">
        <f t="shared" si="552"/>
        <v>n/a</v>
      </c>
      <c r="AN91" s="65">
        <f t="shared" si="553"/>
        <v>0.16257378512917153</v>
      </c>
      <c r="AO91" s="65" t="str">
        <f t="shared" si="554"/>
        <v>n/a</v>
      </c>
      <c r="AP91" s="65">
        <f t="shared" si="555"/>
        <v>-0.41612846581683094</v>
      </c>
      <c r="AQ91" s="65">
        <f t="shared" si="556"/>
        <v>-3.7752358232142624E-3</v>
      </c>
      <c r="AR91" s="65">
        <f t="shared" si="557"/>
        <v>-3.4780370395520732E-2</v>
      </c>
      <c r="AS91" s="65">
        <f t="shared" si="558"/>
        <v>0.10727177484147177</v>
      </c>
    </row>
    <row r="92" spans="1:45" s="36" customFormat="1" x14ac:dyDescent="0.2">
      <c r="A92" s="87">
        <v>44916</v>
      </c>
      <c r="B92" s="98">
        <v>1066.1865000000003</v>
      </c>
      <c r="C92" s="98">
        <v>9654.864999999998</v>
      </c>
      <c r="D92" s="98">
        <v>118773.4157</v>
      </c>
      <c r="E92" s="98">
        <v>0</v>
      </c>
      <c r="F92" s="98">
        <v>256.98160000000001</v>
      </c>
      <c r="G92" s="98">
        <v>129751.4488</v>
      </c>
      <c r="I92" s="68">
        <v>0</v>
      </c>
      <c r="J92" s="68">
        <v>447.43859999999995</v>
      </c>
      <c r="K92" s="68">
        <v>0</v>
      </c>
      <c r="L92" s="68">
        <v>208.0162</v>
      </c>
      <c r="M92" s="68">
        <v>655.45479999999998</v>
      </c>
      <c r="N92" s="68">
        <v>473.5403</v>
      </c>
      <c r="O92" s="68">
        <v>181.91449999999998</v>
      </c>
      <c r="P92" s="83"/>
      <c r="Q92" s="65" t="s">
        <v>111</v>
      </c>
      <c r="R92" s="65" t="s">
        <v>111</v>
      </c>
      <c r="S92" s="65" t="s">
        <v>111</v>
      </c>
      <c r="T92" s="65" t="s">
        <v>111</v>
      </c>
      <c r="U92" s="65" t="s">
        <v>111</v>
      </c>
      <c r="V92" s="65" t="s">
        <v>111</v>
      </c>
      <c r="W92" s="97"/>
      <c r="X92" s="65" t="s">
        <v>111</v>
      </c>
      <c r="Y92" s="65" t="s">
        <v>111</v>
      </c>
      <c r="Z92" s="65" t="s">
        <v>111</v>
      </c>
      <c r="AA92" s="65" t="s">
        <v>111</v>
      </c>
      <c r="AB92" s="65" t="s">
        <v>111</v>
      </c>
      <c r="AC92" s="65" t="s">
        <v>111</v>
      </c>
      <c r="AD92" s="65" t="s">
        <v>111</v>
      </c>
      <c r="AE92" s="97"/>
      <c r="AF92" s="65">
        <f t="shared" si="547"/>
        <v>-0.10701043375452812</v>
      </c>
      <c r="AG92" s="65">
        <f t="shared" si="548"/>
        <v>-0.18287335131708526</v>
      </c>
      <c r="AH92" s="65">
        <f t="shared" si="549"/>
        <v>-0.1103447439989913</v>
      </c>
      <c r="AI92" s="65">
        <f t="shared" si="550"/>
        <v>-1</v>
      </c>
      <c r="AJ92" s="65">
        <f t="shared" si="550"/>
        <v>0.69325732237974358</v>
      </c>
      <c r="AK92" s="65">
        <f t="shared" si="551"/>
        <v>-0.11544388257855143</v>
      </c>
      <c r="AL92" s="65"/>
      <c r="AM92" s="65" t="str">
        <f t="shared" si="552"/>
        <v>n/a</v>
      </c>
      <c r="AN92" s="65">
        <f t="shared" si="553"/>
        <v>-0.38733889080661787</v>
      </c>
      <c r="AO92" s="65" t="str">
        <f t="shared" si="554"/>
        <v>n/a</v>
      </c>
      <c r="AP92" s="65">
        <f t="shared" si="555"/>
        <v>0.40584162805408819</v>
      </c>
      <c r="AQ92" s="65">
        <f t="shared" si="556"/>
        <v>-0.25371100855018114</v>
      </c>
      <c r="AR92" s="65">
        <f t="shared" si="557"/>
        <v>-0.28814204198507132</v>
      </c>
      <c r="AS92" s="65">
        <f t="shared" si="558"/>
        <v>-0.14621428547961912</v>
      </c>
    </row>
    <row r="93" spans="1:45" s="36" customFormat="1" x14ac:dyDescent="0.2">
      <c r="A93" s="87">
        <v>44917</v>
      </c>
      <c r="B93" s="98">
        <v>905.50279999999998</v>
      </c>
      <c r="C93" s="98">
        <v>11335.070299999998</v>
      </c>
      <c r="D93" s="98">
        <v>102543.39969999999</v>
      </c>
      <c r="E93" s="98">
        <v>312.70920000000001</v>
      </c>
      <c r="F93" s="98">
        <v>90.912000000000006</v>
      </c>
      <c r="G93" s="98">
        <v>115187.59399999998</v>
      </c>
      <c r="I93" s="68">
        <v>0</v>
      </c>
      <c r="J93" s="68">
        <v>168.88879999999997</v>
      </c>
      <c r="K93" s="68">
        <v>0</v>
      </c>
      <c r="L93" s="68">
        <v>110.88539999999999</v>
      </c>
      <c r="M93" s="68">
        <v>279.77419999999995</v>
      </c>
      <c r="N93" s="68">
        <v>195.18520000000001</v>
      </c>
      <c r="O93" s="68">
        <v>84.588999999999999</v>
      </c>
      <c r="P93" s="83"/>
      <c r="Q93" s="65" t="s">
        <v>111</v>
      </c>
      <c r="R93" s="65" t="s">
        <v>111</v>
      </c>
      <c r="S93" s="65" t="s">
        <v>111</v>
      </c>
      <c r="T93" s="65" t="s">
        <v>111</v>
      </c>
      <c r="U93" s="65" t="s">
        <v>111</v>
      </c>
      <c r="V93" s="65" t="s">
        <v>111</v>
      </c>
      <c r="W93" s="97"/>
      <c r="X93" s="65" t="s">
        <v>111</v>
      </c>
      <c r="Y93" s="65" t="s">
        <v>111</v>
      </c>
      <c r="Z93" s="65" t="s">
        <v>111</v>
      </c>
      <c r="AA93" s="65" t="s">
        <v>111</v>
      </c>
      <c r="AB93" s="65" t="s">
        <v>111</v>
      </c>
      <c r="AC93" s="65" t="s">
        <v>111</v>
      </c>
      <c r="AD93" s="65" t="s">
        <v>111</v>
      </c>
      <c r="AE93" s="97"/>
      <c r="AF93" s="65">
        <f t="shared" si="547"/>
        <v>-0.15070881126332047</v>
      </c>
      <c r="AG93" s="65">
        <f t="shared" si="548"/>
        <v>0.17402680410342342</v>
      </c>
      <c r="AH93" s="65">
        <f t="shared" si="549"/>
        <v>-0.13664687425504429</v>
      </c>
      <c r="AI93" s="65" t="str">
        <f t="shared" si="550"/>
        <v>n/a</v>
      </c>
      <c r="AJ93" s="65">
        <f t="shared" si="550"/>
        <v>-0.6462314811644102</v>
      </c>
      <c r="AK93" s="65">
        <f t="shared" si="551"/>
        <v>-0.11224425572656893</v>
      </c>
      <c r="AL93" s="65"/>
      <c r="AM93" s="65" t="str">
        <f t="shared" si="552"/>
        <v>n/a</v>
      </c>
      <c r="AN93" s="65">
        <f t="shared" si="553"/>
        <v>-0.62254307071406001</v>
      </c>
      <c r="AO93" s="65" t="str">
        <f t="shared" si="554"/>
        <v>n/a</v>
      </c>
      <c r="AP93" s="65">
        <f t="shared" si="555"/>
        <v>-0.46693863266418678</v>
      </c>
      <c r="AQ93" s="65">
        <f t="shared" si="556"/>
        <v>-0.57316019350228276</v>
      </c>
      <c r="AR93" s="65">
        <f t="shared" si="557"/>
        <v>-0.58781712981978518</v>
      </c>
      <c r="AS93" s="65">
        <f t="shared" si="558"/>
        <v>-0.53500683013173767</v>
      </c>
    </row>
    <row r="94" spans="1:45" s="36" customFormat="1" x14ac:dyDescent="0.2">
      <c r="A94" s="87">
        <v>44918</v>
      </c>
      <c r="B94" s="98">
        <v>156.76249999999996</v>
      </c>
      <c r="C94" s="98">
        <v>1824.6523999999999</v>
      </c>
      <c r="D94" s="98">
        <v>31941.337100000001</v>
      </c>
      <c r="E94" s="98">
        <v>0</v>
      </c>
      <c r="F94" s="98">
        <v>270.17140000000001</v>
      </c>
      <c r="G94" s="98">
        <v>34192.9234</v>
      </c>
      <c r="I94" s="68">
        <v>0</v>
      </c>
      <c r="J94" s="68">
        <v>144.80019999999999</v>
      </c>
      <c r="K94" s="68">
        <v>0</v>
      </c>
      <c r="L94" s="68">
        <v>83.616799999999984</v>
      </c>
      <c r="M94" s="68">
        <v>228.41699999999997</v>
      </c>
      <c r="N94" s="68">
        <v>175.0205</v>
      </c>
      <c r="O94" s="68">
        <v>53.396500000000003</v>
      </c>
      <c r="P94" s="83"/>
      <c r="Q94" s="65" t="s">
        <v>111</v>
      </c>
      <c r="R94" s="65" t="s">
        <v>111</v>
      </c>
      <c r="S94" s="65" t="s">
        <v>111</v>
      </c>
      <c r="T94" s="65" t="s">
        <v>111</v>
      </c>
      <c r="U94" s="65" t="s">
        <v>111</v>
      </c>
      <c r="V94" s="65" t="s">
        <v>111</v>
      </c>
      <c r="W94" s="97"/>
      <c r="X94" s="65" t="s">
        <v>111</v>
      </c>
      <c r="Y94" s="65" t="s">
        <v>111</v>
      </c>
      <c r="Z94" s="65" t="s">
        <v>111</v>
      </c>
      <c r="AA94" s="65" t="s">
        <v>111</v>
      </c>
      <c r="AB94" s="65" t="s">
        <v>111</v>
      </c>
      <c r="AC94" s="65" t="s">
        <v>111</v>
      </c>
      <c r="AD94" s="65" t="s">
        <v>111</v>
      </c>
      <c r="AE94" s="97"/>
      <c r="AF94" s="65">
        <f t="shared" si="547"/>
        <v>-0.82687795112284579</v>
      </c>
      <c r="AG94" s="65">
        <f t="shared" si="548"/>
        <v>-0.83902592999357051</v>
      </c>
      <c r="AH94" s="65">
        <f t="shared" si="549"/>
        <v>-0.68850908792328636</v>
      </c>
      <c r="AI94" s="65">
        <f t="shared" si="550"/>
        <v>-1</v>
      </c>
      <c r="AJ94" s="65">
        <f t="shared" si="550"/>
        <v>1.9717903027103132</v>
      </c>
      <c r="AK94" s="65">
        <f t="shared" si="551"/>
        <v>-0.70315446123477487</v>
      </c>
      <c r="AL94" s="65"/>
      <c r="AM94" s="65" t="str">
        <f t="shared" si="552"/>
        <v>n/a</v>
      </c>
      <c r="AN94" s="65">
        <f t="shared" si="553"/>
        <v>-0.14262994348944391</v>
      </c>
      <c r="AO94" s="65" t="str">
        <f t="shared" si="554"/>
        <v>n/a</v>
      </c>
      <c r="AP94" s="65">
        <f t="shared" si="555"/>
        <v>-0.24591695570381678</v>
      </c>
      <c r="AQ94" s="65">
        <f t="shared" si="556"/>
        <v>-0.1835666047834289</v>
      </c>
      <c r="AR94" s="65">
        <f t="shared" si="557"/>
        <v>-0.1033105993692145</v>
      </c>
      <c r="AS94" s="65">
        <f t="shared" si="558"/>
        <v>-0.36875362044710303</v>
      </c>
    </row>
    <row r="95" spans="1:45" s="36" customFormat="1" x14ac:dyDescent="0.2">
      <c r="A95" s="87">
        <v>44922</v>
      </c>
      <c r="B95" s="98">
        <v>372.35310000000004</v>
      </c>
      <c r="C95" s="98">
        <v>4818.3869000000004</v>
      </c>
      <c r="D95" s="98">
        <v>103437.765</v>
      </c>
      <c r="E95" s="98">
        <v>0</v>
      </c>
      <c r="F95" s="98">
        <v>158.15790000000001</v>
      </c>
      <c r="G95" s="98">
        <v>108786.66290000001</v>
      </c>
      <c r="I95" s="68">
        <v>0</v>
      </c>
      <c r="J95" s="68">
        <v>206.16810000000001</v>
      </c>
      <c r="K95" s="68">
        <v>0</v>
      </c>
      <c r="L95" s="68">
        <v>64.031999999999996</v>
      </c>
      <c r="M95" s="68">
        <v>270.20010000000002</v>
      </c>
      <c r="N95" s="68">
        <v>224.01850000000002</v>
      </c>
      <c r="O95" s="68">
        <v>46.181600000000003</v>
      </c>
      <c r="P95" s="83"/>
      <c r="Q95" s="65" t="s">
        <v>111</v>
      </c>
      <c r="R95" s="65" t="s">
        <v>111</v>
      </c>
      <c r="S95" s="65" t="s">
        <v>111</v>
      </c>
      <c r="T95" s="65" t="s">
        <v>111</v>
      </c>
      <c r="U95" s="65" t="s">
        <v>111</v>
      </c>
      <c r="V95" s="65" t="s">
        <v>111</v>
      </c>
      <c r="W95" s="97"/>
      <c r="X95" s="65" t="s">
        <v>111</v>
      </c>
      <c r="Y95" s="65" t="s">
        <v>111</v>
      </c>
      <c r="Z95" s="65" t="s">
        <v>111</v>
      </c>
      <c r="AA95" s="65" t="s">
        <v>111</v>
      </c>
      <c r="AB95" s="65" t="s">
        <v>111</v>
      </c>
      <c r="AC95" s="65" t="s">
        <v>111</v>
      </c>
      <c r="AD95" s="65" t="s">
        <v>111</v>
      </c>
      <c r="AE95" s="97"/>
      <c r="AF95" s="65">
        <f t="shared" si="547"/>
        <v>1.3752689578183568</v>
      </c>
      <c r="AG95" s="65">
        <f t="shared" si="548"/>
        <v>1.6407149657655347</v>
      </c>
      <c r="AH95" s="65">
        <f t="shared" si="549"/>
        <v>2.2383667808321022</v>
      </c>
      <c r="AI95" s="65" t="str">
        <f t="shared" si="550"/>
        <v>n/a</v>
      </c>
      <c r="AJ95" s="65">
        <f t="shared" si="550"/>
        <v>-0.41460161956446906</v>
      </c>
      <c r="AK95" s="65">
        <f t="shared" si="551"/>
        <v>2.1815548974089771</v>
      </c>
      <c r="AL95" s="65"/>
      <c r="AM95" s="65" t="str">
        <f t="shared" si="552"/>
        <v>n/a</v>
      </c>
      <c r="AN95" s="65">
        <f t="shared" si="553"/>
        <v>0.42381087871425605</v>
      </c>
      <c r="AO95" s="65" t="str">
        <f t="shared" si="554"/>
        <v>n/a</v>
      </c>
      <c r="AP95" s="65">
        <f t="shared" si="555"/>
        <v>-0.23422087427406924</v>
      </c>
      <c r="AQ95" s="65">
        <f t="shared" si="556"/>
        <v>0.18292465096730992</v>
      </c>
      <c r="AR95" s="65">
        <f t="shared" si="557"/>
        <v>0.27995577660902593</v>
      </c>
      <c r="AS95" s="65">
        <f t="shared" si="558"/>
        <v>-0.13511934302810114</v>
      </c>
    </row>
    <row r="96" spans="1:45" s="36" customFormat="1" x14ac:dyDescent="0.2">
      <c r="A96" s="87">
        <v>44923</v>
      </c>
      <c r="B96" s="98">
        <v>381.4742</v>
      </c>
      <c r="C96" s="98">
        <v>4378.3499999999995</v>
      </c>
      <c r="D96" s="98">
        <v>126440.18680000001</v>
      </c>
      <c r="E96" s="98">
        <v>0</v>
      </c>
      <c r="F96" s="98">
        <v>239.39400000000001</v>
      </c>
      <c r="G96" s="98">
        <v>131439.405</v>
      </c>
      <c r="I96" s="68">
        <v>331.26499999999999</v>
      </c>
      <c r="J96" s="68">
        <v>149.821</v>
      </c>
      <c r="K96" s="68">
        <v>0</v>
      </c>
      <c r="L96" s="68">
        <v>29.861699999999995</v>
      </c>
      <c r="M96" s="68">
        <v>510.9477</v>
      </c>
      <c r="N96" s="68">
        <v>499.7364</v>
      </c>
      <c r="O96" s="68">
        <v>11.2113</v>
      </c>
      <c r="P96" s="83"/>
      <c r="Q96" s="65" t="s">
        <v>111</v>
      </c>
      <c r="R96" s="65" t="s">
        <v>111</v>
      </c>
      <c r="S96" s="65" t="s">
        <v>111</v>
      </c>
      <c r="T96" s="65" t="s">
        <v>111</v>
      </c>
      <c r="U96" s="65" t="s">
        <v>111</v>
      </c>
      <c r="V96" s="65" t="s">
        <v>111</v>
      </c>
      <c r="W96" s="97"/>
      <c r="X96" s="65" t="s">
        <v>111</v>
      </c>
      <c r="Y96" s="65" t="s">
        <v>111</v>
      </c>
      <c r="Z96" s="65" t="s">
        <v>111</v>
      </c>
      <c r="AA96" s="65" t="s">
        <v>111</v>
      </c>
      <c r="AB96" s="65" t="s">
        <v>111</v>
      </c>
      <c r="AC96" s="65" t="s">
        <v>111</v>
      </c>
      <c r="AD96" s="65" t="s">
        <v>111</v>
      </c>
      <c r="AE96" s="97"/>
      <c r="AF96" s="65">
        <f t="shared" si="547"/>
        <v>2.4495834733214039E-2</v>
      </c>
      <c r="AG96" s="65">
        <f t="shared" si="548"/>
        <v>-9.1324526056635436E-2</v>
      </c>
      <c r="AH96" s="65">
        <f t="shared" si="549"/>
        <v>0.22237933891939776</v>
      </c>
      <c r="AI96" s="65" t="str">
        <f t="shared" si="550"/>
        <v>n/a</v>
      </c>
      <c r="AJ96" s="65">
        <f t="shared" si="550"/>
        <v>0.5136392175161657</v>
      </c>
      <c r="AK96" s="65">
        <f t="shared" si="551"/>
        <v>0.20823087588248823</v>
      </c>
      <c r="AL96" s="65"/>
      <c r="AM96" s="65" t="str">
        <f t="shared" si="552"/>
        <v>n/a</v>
      </c>
      <c r="AN96" s="65">
        <f t="shared" si="553"/>
        <v>-0.27330658816761666</v>
      </c>
      <c r="AO96" s="65" t="str">
        <f t="shared" si="554"/>
        <v>n/a</v>
      </c>
      <c r="AP96" s="65">
        <f t="shared" si="555"/>
        <v>-0.53364411544227885</v>
      </c>
      <c r="AQ96" s="65">
        <f t="shared" si="556"/>
        <v>0.89099744966785721</v>
      </c>
      <c r="AR96" s="65">
        <f t="shared" si="557"/>
        <v>1.2307818327504201</v>
      </c>
      <c r="AS96" s="65">
        <f t="shared" si="558"/>
        <v>-0.75723448299755747</v>
      </c>
    </row>
    <row r="97" spans="1:45" x14ac:dyDescent="0.2">
      <c r="A97" s="87">
        <v>44924</v>
      </c>
      <c r="B97" s="98">
        <v>255.14699999999999</v>
      </c>
      <c r="C97" s="98">
        <v>3558.0835000000006</v>
      </c>
      <c r="D97" s="98">
        <v>109222.8818</v>
      </c>
      <c r="E97" s="98">
        <v>0</v>
      </c>
      <c r="F97" s="98">
        <v>81.255800000000008</v>
      </c>
      <c r="G97" s="98">
        <v>113117.36810000001</v>
      </c>
      <c r="H97" s="36"/>
      <c r="I97" s="68">
        <v>41.310099999999998</v>
      </c>
      <c r="J97" s="68">
        <v>168.89170000000001</v>
      </c>
      <c r="K97" s="68">
        <v>0</v>
      </c>
      <c r="L97" s="68">
        <v>33.276199999999996</v>
      </c>
      <c r="M97" s="68">
        <v>243.47800000000001</v>
      </c>
      <c r="N97" s="68">
        <v>227.84100000000001</v>
      </c>
      <c r="O97" s="68">
        <v>15.637</v>
      </c>
      <c r="Q97" s="65" t="s">
        <v>111</v>
      </c>
      <c r="R97" s="65" t="s">
        <v>111</v>
      </c>
      <c r="S97" s="65" t="s">
        <v>111</v>
      </c>
      <c r="T97" s="65" t="s">
        <v>111</v>
      </c>
      <c r="U97" s="65" t="s">
        <v>111</v>
      </c>
      <c r="V97" s="65" t="s">
        <v>111</v>
      </c>
      <c r="W97" s="97"/>
      <c r="X97" s="65" t="s">
        <v>111</v>
      </c>
      <c r="Y97" s="65" t="s">
        <v>111</v>
      </c>
      <c r="Z97" s="65" t="s">
        <v>111</v>
      </c>
      <c r="AA97" s="65" t="s">
        <v>111</v>
      </c>
      <c r="AB97" s="65" t="s">
        <v>111</v>
      </c>
      <c r="AC97" s="65" t="s">
        <v>111</v>
      </c>
      <c r="AD97" s="65" t="s">
        <v>111</v>
      </c>
      <c r="AE97" s="97"/>
      <c r="AF97" s="65">
        <f t="shared" ref="AF97:AF98" si="559">IFERROR(B97/B96-1, "n/a")</f>
        <v>-0.33115529176022918</v>
      </c>
      <c r="AG97" s="65">
        <f t="shared" ref="AG97:AG98" si="560">IFERROR(C97/C96-1, "n/a")</f>
        <v>-0.18734603218107249</v>
      </c>
      <c r="AH97" s="65">
        <f t="shared" ref="AH97:AH98" si="561">IFERROR(D97/D96-1, "n/a")</f>
        <v>-0.13616956314082262</v>
      </c>
      <c r="AI97" s="65" t="str">
        <f t="shared" ref="AI97:AI98" si="562">IFERROR(E97/E96-1, "n/a")</f>
        <v>n/a</v>
      </c>
      <c r="AJ97" s="65">
        <f t="shared" ref="AJ97:AJ98" si="563">IFERROR(F97/F96-1, "n/a")</f>
        <v>-0.6605771239045255</v>
      </c>
      <c r="AK97" s="65">
        <f t="shared" ref="AK97:AK98" si="564">IFERROR(G97/G96-1, "n/a")</f>
        <v>-0.13939531223532242</v>
      </c>
      <c r="AL97" s="65"/>
      <c r="AM97" s="65">
        <f t="shared" ref="AM97:AM98" si="565">IFERROR(I97/I96-1, "n/a")</f>
        <v>-0.87529591112855265</v>
      </c>
      <c r="AN97" s="65">
        <f t="shared" ref="AN97:AN98" si="566">IFERROR(J97/J96-1, "n/a")</f>
        <v>0.12728989927980727</v>
      </c>
      <c r="AO97" s="65" t="str">
        <f t="shared" ref="AO97:AO98" si="567">IFERROR(K97/K96-1, "n/a")</f>
        <v>n/a</v>
      </c>
      <c r="AP97" s="65">
        <f t="shared" ref="AP97:AP98" si="568">IFERROR(L97/L96-1, "n/a")</f>
        <v>0.11434379154569241</v>
      </c>
      <c r="AQ97" s="65">
        <f t="shared" ref="AQ97:AQ98" si="569">IFERROR(M97/M96-1, "n/a")</f>
        <v>-0.52347764751656578</v>
      </c>
      <c r="AR97" s="65">
        <f t="shared" ref="AR97:AR98" si="570">IFERROR(N97/N96-1, "n/a")</f>
        <v>-0.54407763773061157</v>
      </c>
      <c r="AS97" s="65">
        <f t="shared" ref="AS97:AS98" si="571">IFERROR(O97/O96-1, "n/a")</f>
        <v>0.39475350762177452</v>
      </c>
    </row>
    <row r="98" spans="1:45" x14ac:dyDescent="0.2">
      <c r="A98" s="87">
        <v>44925</v>
      </c>
      <c r="B98" s="98">
        <v>171.65479999999999</v>
      </c>
      <c r="C98" s="98">
        <v>2184.7052999999996</v>
      </c>
      <c r="D98" s="98">
        <v>61207.373899999999</v>
      </c>
      <c r="E98" s="98">
        <v>0</v>
      </c>
      <c r="F98" s="98">
        <v>14.218299999999999</v>
      </c>
      <c r="G98" s="98">
        <v>63577.952299999997</v>
      </c>
      <c r="H98" s="36"/>
      <c r="I98" s="68">
        <v>0</v>
      </c>
      <c r="J98" s="68">
        <v>46.792499999999997</v>
      </c>
      <c r="K98" s="68">
        <v>0</v>
      </c>
      <c r="L98" s="68">
        <v>1.4921999999999997</v>
      </c>
      <c r="M98" s="68">
        <v>48.284699999999994</v>
      </c>
      <c r="N98" s="68">
        <v>46.970599999999997</v>
      </c>
      <c r="O98" s="68">
        <v>1.3140999999999998</v>
      </c>
      <c r="P98" s="68"/>
      <c r="Q98" s="65" t="s">
        <v>111</v>
      </c>
      <c r="R98" s="65" t="s">
        <v>111</v>
      </c>
      <c r="S98" s="65" t="s">
        <v>111</v>
      </c>
      <c r="T98" s="65" t="s">
        <v>111</v>
      </c>
      <c r="U98" s="65" t="s">
        <v>111</v>
      </c>
      <c r="V98" s="65" t="s">
        <v>111</v>
      </c>
      <c r="W98" s="97"/>
      <c r="X98" s="65" t="s">
        <v>111</v>
      </c>
      <c r="Y98" s="65" t="s">
        <v>111</v>
      </c>
      <c r="Z98" s="65" t="s">
        <v>111</v>
      </c>
      <c r="AA98" s="65" t="s">
        <v>111</v>
      </c>
      <c r="AB98" s="65" t="s">
        <v>111</v>
      </c>
      <c r="AC98" s="65" t="s">
        <v>111</v>
      </c>
      <c r="AD98" s="65" t="s">
        <v>111</v>
      </c>
      <c r="AE98" s="97"/>
      <c r="AF98" s="65">
        <f t="shared" si="559"/>
        <v>-0.32723175267590843</v>
      </c>
      <c r="AG98" s="65">
        <f t="shared" si="560"/>
        <v>-0.38598818717998062</v>
      </c>
      <c r="AH98" s="65">
        <f t="shared" si="561"/>
        <v>-0.43961033721781917</v>
      </c>
      <c r="AI98" s="65" t="str">
        <f t="shared" si="562"/>
        <v>n/a</v>
      </c>
      <c r="AJ98" s="65">
        <f t="shared" si="563"/>
        <v>-0.82501802948220315</v>
      </c>
      <c r="AK98" s="65">
        <f t="shared" si="564"/>
        <v>-0.43794703352897413</v>
      </c>
      <c r="AL98" s="65"/>
      <c r="AM98" s="65">
        <f t="shared" si="565"/>
        <v>-1</v>
      </c>
      <c r="AN98" s="65">
        <f t="shared" si="566"/>
        <v>-0.72294375626510954</v>
      </c>
      <c r="AO98" s="65" t="str">
        <f t="shared" si="567"/>
        <v>n/a</v>
      </c>
      <c r="AP98" s="65">
        <f t="shared" si="568"/>
        <v>-0.95515713933682334</v>
      </c>
      <c r="AQ98" s="65">
        <f t="shared" si="569"/>
        <v>-0.80168762680817163</v>
      </c>
      <c r="AR98" s="65">
        <f t="shared" si="570"/>
        <v>-0.79384483038610254</v>
      </c>
      <c r="AS98" s="65">
        <f t="shared" si="571"/>
        <v>-0.91596214107565388</v>
      </c>
    </row>
    <row r="99" spans="1:45" x14ac:dyDescent="0.2">
      <c r="A99" s="87"/>
      <c r="B99" s="98"/>
      <c r="C99" s="98"/>
      <c r="D99" s="98"/>
      <c r="E99" s="98"/>
      <c r="F99" s="98"/>
      <c r="G99" s="98"/>
      <c r="I99" s="36"/>
      <c r="J99" s="68"/>
      <c r="K99" s="68"/>
      <c r="L99" s="68"/>
      <c r="M99" s="68"/>
      <c r="N99" s="68"/>
      <c r="O99" s="68"/>
      <c r="P99" s="68"/>
      <c r="Q99" s="68"/>
    </row>
    <row r="100" spans="1:45" x14ac:dyDescent="0.2">
      <c r="A100" s="87"/>
      <c r="B100" s="98"/>
      <c r="C100" s="98"/>
      <c r="D100" s="98"/>
      <c r="E100" s="98"/>
      <c r="F100" s="98"/>
      <c r="G100" s="98"/>
      <c r="I100" s="36"/>
      <c r="J100" s="68"/>
      <c r="K100" s="68"/>
      <c r="L100" s="68"/>
      <c r="M100" s="68"/>
      <c r="N100" s="68"/>
      <c r="O100" s="68"/>
      <c r="P100" s="68"/>
      <c r="Q100" s="68"/>
    </row>
    <row r="101" spans="1:45" x14ac:dyDescent="0.2">
      <c r="A101" s="87"/>
      <c r="B101" s="98"/>
      <c r="C101" s="98"/>
      <c r="D101" s="98"/>
      <c r="E101" s="98"/>
      <c r="F101" s="98"/>
      <c r="G101" s="98"/>
      <c r="I101" s="36"/>
      <c r="J101" s="68"/>
      <c r="K101" s="68"/>
      <c r="L101" s="68"/>
      <c r="M101" s="68"/>
      <c r="N101" s="68"/>
      <c r="O101" s="68"/>
      <c r="P101" s="68"/>
      <c r="Q101" s="68"/>
    </row>
    <row r="102" spans="1:45" x14ac:dyDescent="0.2">
      <c r="A102" s="87"/>
      <c r="B102" s="98"/>
      <c r="C102" s="98"/>
      <c r="D102" s="98"/>
      <c r="E102" s="98"/>
      <c r="F102" s="98"/>
      <c r="G102" s="98"/>
      <c r="I102" s="36"/>
      <c r="J102" s="68"/>
      <c r="K102" s="68"/>
      <c r="L102" s="68"/>
      <c r="M102" s="68"/>
      <c r="N102" s="68"/>
      <c r="O102" s="68"/>
      <c r="P102" s="68"/>
      <c r="Q102" s="68"/>
    </row>
    <row r="103" spans="1:45" x14ac:dyDescent="0.2">
      <c r="I103" s="36"/>
      <c r="J103" s="68"/>
      <c r="K103" s="68"/>
      <c r="L103" s="68"/>
      <c r="M103" s="68"/>
      <c r="N103" s="68"/>
      <c r="O103" s="68"/>
      <c r="P103" s="68"/>
      <c r="Q103" s="68"/>
    </row>
    <row r="104" spans="1:45" x14ac:dyDescent="0.2">
      <c r="I104" s="36"/>
      <c r="J104" s="68"/>
      <c r="K104" s="68"/>
      <c r="L104" s="68"/>
      <c r="M104" s="68"/>
      <c r="N104" s="68"/>
      <c r="O104" s="68"/>
      <c r="P104" s="68"/>
      <c r="Q104" s="68"/>
    </row>
    <row r="105" spans="1:45" x14ac:dyDescent="0.2">
      <c r="I105" s="36"/>
      <c r="J105" s="68"/>
      <c r="K105" s="68"/>
      <c r="L105" s="68"/>
      <c r="M105" s="68"/>
      <c r="N105" s="68"/>
      <c r="O105" s="68"/>
      <c r="P105" s="68"/>
      <c r="Q105" s="68"/>
    </row>
    <row r="106" spans="1:45" x14ac:dyDescent="0.2">
      <c r="I106" s="36"/>
      <c r="J106" s="68"/>
      <c r="K106" s="68"/>
      <c r="L106" s="68"/>
      <c r="M106" s="68"/>
      <c r="N106" s="68"/>
      <c r="O106" s="68"/>
      <c r="P106" s="68"/>
      <c r="Q106" s="68"/>
    </row>
    <row r="107" spans="1:45" x14ac:dyDescent="0.2">
      <c r="I107" s="36"/>
      <c r="J107" s="68"/>
      <c r="K107" s="68"/>
      <c r="L107" s="68"/>
      <c r="M107" s="68"/>
      <c r="N107" s="68"/>
      <c r="O107" s="68"/>
      <c r="P107" s="68"/>
      <c r="Q107" s="68"/>
    </row>
    <row r="108" spans="1:45" x14ac:dyDescent="0.2">
      <c r="I108" s="36"/>
      <c r="J108" s="68"/>
      <c r="K108" s="68"/>
      <c r="L108" s="68"/>
      <c r="M108" s="68"/>
      <c r="N108" s="68"/>
      <c r="O108" s="68"/>
      <c r="P108" s="68"/>
      <c r="Q108" s="68"/>
    </row>
  </sheetData>
  <mergeCells count="8">
    <mergeCell ref="B9:G9"/>
    <mergeCell ref="Q9:V9"/>
    <mergeCell ref="Q8:AD8"/>
    <mergeCell ref="AF9:AK9"/>
    <mergeCell ref="AM9:AS9"/>
    <mergeCell ref="AF8:AS8"/>
    <mergeCell ref="I9:O9"/>
    <mergeCell ref="X9:AD9"/>
  </mergeCells>
  <phoneticPr fontId="7" type="noConversion"/>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632CC-BB78-4113-958D-D86F1A99B7D0}">
  <dimension ref="A1:AS100"/>
  <sheetViews>
    <sheetView tabSelected="1" topLeftCell="D1" zoomScaleNormal="100" workbookViewId="0">
      <pane ySplit="11" topLeftCell="A12" activePane="bottomLeft" state="frozen"/>
      <selection pane="bottomLeft" activeCell="S24" sqref="S24"/>
    </sheetView>
  </sheetViews>
  <sheetFormatPr defaultColWidth="9.109375" defaultRowHeight="11.4" x14ac:dyDescent="0.2"/>
  <cols>
    <col min="1" max="1" width="9.6640625" style="5" customWidth="1"/>
    <col min="2" max="7" width="8.6640625" style="5" customWidth="1"/>
    <col min="8" max="8" width="2.44140625" style="5" customWidth="1"/>
    <col min="9" max="15" width="8.6640625" style="5" customWidth="1"/>
    <col min="16" max="16" width="2.33203125" style="5" customWidth="1"/>
    <col min="17" max="17" width="9.5546875" style="5" customWidth="1"/>
    <col min="18" max="18" width="8.44140625" style="5" customWidth="1"/>
    <col min="19" max="21" width="7.5546875" style="5" customWidth="1"/>
    <col min="22" max="22" width="11" style="5" customWidth="1"/>
    <col min="23" max="23" width="3.33203125" style="5" customWidth="1"/>
    <col min="24" max="24" width="7.6640625" style="5" customWidth="1"/>
    <col min="25" max="25" width="7.33203125" style="5" customWidth="1"/>
    <col min="26" max="26" width="7" style="5" customWidth="1"/>
    <col min="27" max="27" width="6.5546875" style="5" customWidth="1"/>
    <col min="28" max="28" width="6.6640625" style="5" customWidth="1"/>
    <col min="29" max="29" width="5.6640625" style="5" customWidth="1"/>
    <col min="30" max="30" width="4.88671875" style="5" customWidth="1"/>
    <col min="31" max="31" width="2.88671875" style="5" customWidth="1"/>
    <col min="32" max="33" width="8.44140625" style="5" customWidth="1"/>
    <col min="34" max="36" width="9.109375" style="5"/>
    <col min="37" max="37" width="10.88671875" style="5" customWidth="1"/>
    <col min="38" max="38" width="3.44140625" style="5" customWidth="1"/>
    <col min="39" max="39" width="7.6640625" style="5" customWidth="1"/>
    <col min="40" max="40" width="7.33203125" style="5" customWidth="1"/>
    <col min="41" max="41" width="7" style="5" customWidth="1"/>
    <col min="42" max="42" width="6" style="5" customWidth="1"/>
    <col min="43" max="43" width="5.6640625" style="5" customWidth="1"/>
    <col min="44" max="44" width="6.109375" style="5" customWidth="1"/>
    <col min="45" max="45" width="5.6640625" style="5" customWidth="1"/>
    <col min="46" max="16384" width="9.109375" style="5"/>
  </cols>
  <sheetData>
    <row r="1" spans="1:45" s="3" customFormat="1" ht="13.2" x14ac:dyDescent="0.25">
      <c r="A1" s="21" t="s">
        <v>70</v>
      </c>
      <c r="B1" s="21" t="s">
        <v>82</v>
      </c>
    </row>
    <row r="2" spans="1:45" s="3" customFormat="1" ht="13.2" x14ac:dyDescent="0.25">
      <c r="A2" s="21" t="s">
        <v>71</v>
      </c>
      <c r="B2" s="21" t="s">
        <v>72</v>
      </c>
    </row>
    <row r="3" spans="1:45" s="3" customFormat="1" ht="13.2" x14ac:dyDescent="0.25">
      <c r="A3" s="21" t="s">
        <v>73</v>
      </c>
      <c r="B3" s="21" t="s">
        <v>88</v>
      </c>
    </row>
    <row r="4" spans="1:45" s="2" customFormat="1" ht="10.199999999999999" x14ac:dyDescent="0.2">
      <c r="A4" s="2" t="s">
        <v>94</v>
      </c>
      <c r="B4" s="33" t="s">
        <v>132</v>
      </c>
    </row>
    <row r="5" spans="1:45" s="2" customFormat="1" ht="10.199999999999999" x14ac:dyDescent="0.2">
      <c r="A5" s="2" t="s">
        <v>95</v>
      </c>
      <c r="B5" s="33" t="s">
        <v>100</v>
      </c>
    </row>
    <row r="8" spans="1:45" ht="12" x14ac:dyDescent="0.25">
      <c r="Q8" s="127" t="s">
        <v>110</v>
      </c>
      <c r="R8" s="127"/>
      <c r="S8" s="127"/>
      <c r="T8" s="127"/>
      <c r="U8" s="127"/>
      <c r="V8" s="127"/>
      <c r="W8" s="127"/>
      <c r="X8" s="127"/>
      <c r="Y8" s="127"/>
      <c r="Z8" s="127"/>
      <c r="AA8" s="127"/>
      <c r="AB8" s="127"/>
      <c r="AC8" s="127"/>
      <c r="AD8" s="127"/>
      <c r="AF8" s="127" t="s">
        <v>123</v>
      </c>
      <c r="AG8" s="127"/>
      <c r="AH8" s="127"/>
      <c r="AI8" s="127"/>
      <c r="AJ8" s="127"/>
      <c r="AK8" s="127"/>
      <c r="AL8" s="127"/>
      <c r="AM8" s="127"/>
      <c r="AN8" s="127"/>
      <c r="AO8" s="127"/>
      <c r="AP8" s="127"/>
      <c r="AQ8" s="127"/>
      <c r="AR8" s="127"/>
      <c r="AS8" s="127"/>
    </row>
    <row r="9" spans="1:45" ht="12" customHeight="1" x14ac:dyDescent="0.25">
      <c r="B9" s="128" t="s">
        <v>130</v>
      </c>
      <c r="C9" s="128"/>
      <c r="D9" s="128"/>
      <c r="E9" s="128"/>
      <c r="F9" s="128"/>
      <c r="G9" s="128"/>
      <c r="I9" s="128" t="s">
        <v>131</v>
      </c>
      <c r="J9" s="128"/>
      <c r="K9" s="128"/>
      <c r="L9" s="128"/>
      <c r="M9" s="128"/>
      <c r="N9" s="128"/>
      <c r="O9" s="128"/>
      <c r="Q9" s="130" t="s">
        <v>130</v>
      </c>
      <c r="R9" s="130"/>
      <c r="S9" s="130"/>
      <c r="T9" s="130"/>
      <c r="U9" s="130"/>
      <c r="V9" s="130"/>
      <c r="W9" s="85"/>
      <c r="X9" s="130" t="s">
        <v>131</v>
      </c>
      <c r="Y9" s="130"/>
      <c r="Z9" s="130"/>
      <c r="AA9" s="130"/>
      <c r="AB9" s="130"/>
      <c r="AC9" s="130"/>
      <c r="AD9" s="130"/>
      <c r="AF9" s="130" t="s">
        <v>130</v>
      </c>
      <c r="AG9" s="130"/>
      <c r="AH9" s="130"/>
      <c r="AI9" s="130"/>
      <c r="AJ9" s="130"/>
      <c r="AK9" s="130"/>
      <c r="AL9" s="85"/>
      <c r="AM9" s="130" t="s">
        <v>131</v>
      </c>
      <c r="AN9" s="130"/>
      <c r="AO9" s="130"/>
      <c r="AP9" s="130"/>
      <c r="AQ9" s="130"/>
      <c r="AR9" s="130"/>
      <c r="AS9" s="130"/>
    </row>
    <row r="10" spans="1:45" x14ac:dyDescent="0.2">
      <c r="B10" s="34"/>
      <c r="C10" s="34"/>
      <c r="D10" s="34"/>
      <c r="E10" s="34"/>
      <c r="F10" s="34"/>
      <c r="G10" s="34"/>
      <c r="I10" s="34"/>
      <c r="J10" s="34"/>
      <c r="K10" s="34"/>
      <c r="L10" s="34"/>
      <c r="M10" s="34"/>
      <c r="Q10" s="62"/>
      <c r="R10" s="62"/>
      <c r="S10" s="62"/>
      <c r="T10" s="62"/>
      <c r="U10" s="62"/>
      <c r="V10" s="62"/>
      <c r="W10" s="85"/>
      <c r="X10" s="62"/>
      <c r="Y10" s="62"/>
      <c r="Z10" s="62"/>
      <c r="AA10" s="62"/>
      <c r="AB10" s="62"/>
      <c r="AC10" s="85"/>
      <c r="AD10" s="85"/>
      <c r="AF10" s="62"/>
      <c r="AG10" s="62"/>
      <c r="AH10" s="62"/>
      <c r="AI10" s="62"/>
      <c r="AJ10" s="62"/>
      <c r="AK10" s="62"/>
      <c r="AL10" s="85"/>
      <c r="AM10" s="62"/>
      <c r="AN10" s="62"/>
      <c r="AO10" s="62"/>
      <c r="AP10" s="62"/>
      <c r="AQ10" s="62"/>
      <c r="AR10" s="85"/>
      <c r="AS10" s="85"/>
    </row>
    <row r="11" spans="1:45" ht="48" customHeight="1" x14ac:dyDescent="0.25">
      <c r="A11" s="37" t="s">
        <v>60</v>
      </c>
      <c r="B11" s="35" t="s">
        <v>13</v>
      </c>
      <c r="C11" s="35" t="s">
        <v>61</v>
      </c>
      <c r="D11" s="35" t="s">
        <v>62</v>
      </c>
      <c r="E11" s="35" t="s">
        <v>140</v>
      </c>
      <c r="F11" s="35" t="s">
        <v>141</v>
      </c>
      <c r="G11" s="35" t="s">
        <v>63</v>
      </c>
      <c r="H11" s="88"/>
      <c r="I11" s="35" t="s">
        <v>64</v>
      </c>
      <c r="J11" s="35" t="s">
        <v>65</v>
      </c>
      <c r="K11" s="35" t="s">
        <v>149</v>
      </c>
      <c r="L11" s="35" t="s">
        <v>150</v>
      </c>
      <c r="M11" s="35" t="s">
        <v>1</v>
      </c>
      <c r="N11" s="35" t="s">
        <v>68</v>
      </c>
      <c r="O11" s="35" t="s">
        <v>69</v>
      </c>
      <c r="Q11" s="86" t="s">
        <v>13</v>
      </c>
      <c r="R11" s="86" t="s">
        <v>61</v>
      </c>
      <c r="S11" s="86" t="s">
        <v>62</v>
      </c>
      <c r="T11" s="86" t="s">
        <v>140</v>
      </c>
      <c r="U11" s="86" t="s">
        <v>141</v>
      </c>
      <c r="V11" s="86" t="s">
        <v>63</v>
      </c>
      <c r="W11" s="85"/>
      <c r="X11" s="86" t="s">
        <v>64</v>
      </c>
      <c r="Y11" s="86" t="s">
        <v>65</v>
      </c>
      <c r="Z11" s="86" t="s">
        <v>66</v>
      </c>
      <c r="AA11" s="86" t="s">
        <v>67</v>
      </c>
      <c r="AB11" s="86" t="s">
        <v>1</v>
      </c>
      <c r="AC11" s="86" t="s">
        <v>68</v>
      </c>
      <c r="AD11" s="86" t="s">
        <v>69</v>
      </c>
      <c r="AF11" s="86" t="s">
        <v>13</v>
      </c>
      <c r="AG11" s="86" t="s">
        <v>61</v>
      </c>
      <c r="AH11" s="86" t="s">
        <v>62</v>
      </c>
      <c r="AI11" s="86" t="s">
        <v>140</v>
      </c>
      <c r="AJ11" s="86" t="s">
        <v>141</v>
      </c>
      <c r="AK11" s="86" t="s">
        <v>63</v>
      </c>
      <c r="AL11" s="85"/>
      <c r="AM11" s="86" t="s">
        <v>64</v>
      </c>
      <c r="AN11" s="86" t="s">
        <v>65</v>
      </c>
      <c r="AO11" s="86" t="s">
        <v>66</v>
      </c>
      <c r="AP11" s="86" t="s">
        <v>67</v>
      </c>
      <c r="AQ11" s="86" t="s">
        <v>1</v>
      </c>
      <c r="AR11" s="86" t="s">
        <v>68</v>
      </c>
      <c r="AS11" s="86" t="s">
        <v>69</v>
      </c>
    </row>
    <row r="12" spans="1:45" x14ac:dyDescent="0.2">
      <c r="A12" s="40">
        <v>2011</v>
      </c>
      <c r="B12" s="68">
        <v>1581.7750000000001</v>
      </c>
      <c r="C12" s="68">
        <v>3071.09375</v>
      </c>
      <c r="D12" s="68">
        <v>7546.5625</v>
      </c>
      <c r="E12" s="68">
        <v>0</v>
      </c>
      <c r="F12" s="68">
        <v>0</v>
      </c>
      <c r="G12" s="68">
        <v>12199.43125</v>
      </c>
      <c r="H12" s="94"/>
      <c r="I12" s="68">
        <v>10.512499999999999</v>
      </c>
      <c r="J12" s="68">
        <v>260.43124999999998</v>
      </c>
      <c r="K12" s="68">
        <v>12.012499999999999</v>
      </c>
      <c r="L12" s="68">
        <v>879.80624999999998</v>
      </c>
      <c r="M12" s="68">
        <f>SUM(I12:L12)</f>
        <v>1162.7624999999998</v>
      </c>
      <c r="N12" s="68">
        <v>501.1</v>
      </c>
      <c r="O12" s="68">
        <v>661.66250000000002</v>
      </c>
      <c r="P12" s="36"/>
      <c r="Q12" s="65" t="s">
        <v>111</v>
      </c>
      <c r="R12" s="65" t="s">
        <v>111</v>
      </c>
      <c r="S12" s="65" t="s">
        <v>111</v>
      </c>
      <c r="T12" s="65" t="s">
        <v>111</v>
      </c>
      <c r="U12" s="65" t="s">
        <v>111</v>
      </c>
      <c r="V12" s="65" t="s">
        <v>111</v>
      </c>
      <c r="W12" s="65"/>
      <c r="X12" s="65" t="s">
        <v>111</v>
      </c>
      <c r="Y12" s="65" t="s">
        <v>111</v>
      </c>
      <c r="Z12" s="65" t="s">
        <v>111</v>
      </c>
      <c r="AA12" s="65" t="s">
        <v>111</v>
      </c>
      <c r="AB12" s="65" t="s">
        <v>111</v>
      </c>
      <c r="AC12" s="65" t="s">
        <v>111</v>
      </c>
      <c r="AD12" s="65" t="s">
        <v>111</v>
      </c>
      <c r="AE12" s="65"/>
      <c r="AF12" s="65" t="s">
        <v>111</v>
      </c>
      <c r="AG12" s="65" t="s">
        <v>111</v>
      </c>
      <c r="AH12" s="65" t="s">
        <v>111</v>
      </c>
      <c r="AI12" s="65" t="s">
        <v>111</v>
      </c>
      <c r="AJ12" s="65" t="s">
        <v>111</v>
      </c>
      <c r="AK12" s="65" t="s">
        <v>111</v>
      </c>
      <c r="AL12" s="65"/>
      <c r="AM12" s="65" t="s">
        <v>111</v>
      </c>
      <c r="AN12" s="65" t="s">
        <v>111</v>
      </c>
      <c r="AO12" s="65" t="s">
        <v>111</v>
      </c>
      <c r="AP12" s="65" t="s">
        <v>111</v>
      </c>
      <c r="AQ12" s="65" t="s">
        <v>111</v>
      </c>
      <c r="AR12" s="65" t="s">
        <v>111</v>
      </c>
      <c r="AS12" s="65" t="s">
        <v>111</v>
      </c>
    </row>
    <row r="13" spans="1:45" x14ac:dyDescent="0.2">
      <c r="A13" s="40">
        <v>2012</v>
      </c>
      <c r="B13" s="68">
        <v>1452.6759999999999</v>
      </c>
      <c r="C13" s="68">
        <v>3278.1439999999998</v>
      </c>
      <c r="D13" s="68">
        <v>8016.6639999999998</v>
      </c>
      <c r="E13" s="68">
        <v>0</v>
      </c>
      <c r="F13" s="68">
        <v>0</v>
      </c>
      <c r="G13" s="68">
        <v>12747.484</v>
      </c>
      <c r="H13" s="94"/>
      <c r="I13" s="68">
        <v>8.0679999999999996</v>
      </c>
      <c r="J13" s="68">
        <v>282.03199999999998</v>
      </c>
      <c r="K13" s="68">
        <v>12.603999999999999</v>
      </c>
      <c r="L13" s="68">
        <v>933.20799999999997</v>
      </c>
      <c r="M13" s="68">
        <f t="shared" ref="M13:M21" si="0">SUM(I13:L13)</f>
        <v>1235.9119999999998</v>
      </c>
      <c r="N13" s="68">
        <v>433.40800000000002</v>
      </c>
      <c r="O13" s="68">
        <v>802.50400000000002</v>
      </c>
      <c r="P13" s="36"/>
      <c r="Q13" s="65">
        <f t="shared" ref="Q13:Q21" si="1">IFERROR(B13/B12-1, "n/a")</f>
        <v>-8.1616538382513371E-2</v>
      </c>
      <c r="R13" s="65">
        <f t="shared" ref="R13:R21" si="2">IFERROR(C13/C12-1, "n/a")</f>
        <v>6.7419058763673378E-2</v>
      </c>
      <c r="S13" s="65">
        <f t="shared" ref="S13:S21" si="3">IFERROR(D13/D12-1, "n/a")</f>
        <v>6.2293461426974117E-2</v>
      </c>
      <c r="T13" s="65" t="str">
        <f t="shared" ref="T13:T21" si="4">IFERROR(E13/E12-1, "n/a")</f>
        <v>n/a</v>
      </c>
      <c r="U13" s="65" t="str">
        <f t="shared" ref="U13:U21" si="5">IFERROR(F13/F12-1, "n/a")</f>
        <v>n/a</v>
      </c>
      <c r="V13" s="65">
        <f t="shared" ref="V13:V21" si="6">IFERROR(G13/G12-1, "n/a")</f>
        <v>4.4924450883724765E-2</v>
      </c>
      <c r="W13" s="65"/>
      <c r="X13" s="65">
        <f t="shared" ref="X13:X21" si="7">IFERROR(I13/I12-1, "n/a")</f>
        <v>-0.23253269916765751</v>
      </c>
      <c r="Y13" s="65">
        <f t="shared" ref="Y13:Y21" si="8">IFERROR(J13/J12-1, "n/a")</f>
        <v>8.29422352348268E-2</v>
      </c>
      <c r="Z13" s="65">
        <f t="shared" ref="Z13:Z21" si="9">IFERROR(K13/K12-1, "n/a")</f>
        <v>4.9240374609781368E-2</v>
      </c>
      <c r="AA13" s="65">
        <f t="shared" ref="AA13:AA21" si="10">IFERROR(L13/L12-1, "n/a")</f>
        <v>6.0697170541809564E-2</v>
      </c>
      <c r="AB13" s="65">
        <f t="shared" ref="AB13:AB21" si="11">IFERROR(M13/M12-1, "n/a")</f>
        <v>6.2910095569817637E-2</v>
      </c>
      <c r="AC13" s="65">
        <f t="shared" ref="AC13:AC21" si="12">IFERROR(N13/N12-1, "n/a")</f>
        <v>-0.13508680902015568</v>
      </c>
      <c r="AD13" s="65">
        <f t="shared" ref="AD13:AD21" si="13">IFERROR(O13/O12-1, "n/a")</f>
        <v>0.2128600306047268</v>
      </c>
      <c r="AE13" s="65"/>
      <c r="AF13" s="65" t="s">
        <v>111</v>
      </c>
      <c r="AG13" s="65" t="s">
        <v>111</v>
      </c>
      <c r="AH13" s="65" t="s">
        <v>111</v>
      </c>
      <c r="AI13" s="65" t="s">
        <v>111</v>
      </c>
      <c r="AJ13" s="65" t="s">
        <v>111</v>
      </c>
      <c r="AK13" s="65" t="s">
        <v>111</v>
      </c>
      <c r="AL13" s="65"/>
      <c r="AM13" s="65" t="s">
        <v>111</v>
      </c>
      <c r="AN13" s="65" t="s">
        <v>111</v>
      </c>
      <c r="AO13" s="65" t="s">
        <v>111</v>
      </c>
      <c r="AP13" s="65" t="s">
        <v>111</v>
      </c>
      <c r="AQ13" s="65" t="s">
        <v>111</v>
      </c>
      <c r="AR13" s="65" t="s">
        <v>111</v>
      </c>
      <c r="AS13" s="65" t="s">
        <v>111</v>
      </c>
    </row>
    <row r="14" spans="1:45" x14ac:dyDescent="0.2">
      <c r="A14" s="40">
        <v>2013</v>
      </c>
      <c r="B14" s="68">
        <v>1315.4484126984128</v>
      </c>
      <c r="C14" s="68">
        <v>3595.6468253968255</v>
      </c>
      <c r="D14" s="68">
        <v>7215.8214285714284</v>
      </c>
      <c r="E14" s="68">
        <v>0</v>
      </c>
      <c r="F14" s="68">
        <v>0</v>
      </c>
      <c r="G14" s="68">
        <v>12126.916666666666</v>
      </c>
      <c r="H14" s="94"/>
      <c r="I14" s="68">
        <v>11.226190476190476</v>
      </c>
      <c r="J14" s="68">
        <v>295.19444444444446</v>
      </c>
      <c r="K14" s="68">
        <v>12.186507936507937</v>
      </c>
      <c r="L14" s="68">
        <v>855.28174603174602</v>
      </c>
      <c r="M14" s="68">
        <f t="shared" si="0"/>
        <v>1173.8888888888889</v>
      </c>
      <c r="N14" s="68">
        <v>374.83333333333331</v>
      </c>
      <c r="O14" s="68">
        <v>799.05555555555554</v>
      </c>
      <c r="P14" s="36"/>
      <c r="Q14" s="65">
        <f t="shared" si="1"/>
        <v>-9.4465377896782998E-2</v>
      </c>
      <c r="R14" s="65">
        <f t="shared" si="2"/>
        <v>9.6854447332644922E-2</v>
      </c>
      <c r="S14" s="65">
        <f t="shared" si="3"/>
        <v>-9.9897235487051872E-2</v>
      </c>
      <c r="T14" s="65" t="str">
        <f t="shared" si="4"/>
        <v>n/a</v>
      </c>
      <c r="U14" s="65" t="str">
        <f t="shared" si="5"/>
        <v>n/a</v>
      </c>
      <c r="V14" s="65">
        <f t="shared" si="6"/>
        <v>-4.8681554205781685E-2</v>
      </c>
      <c r="W14" s="65"/>
      <c r="X14" s="65">
        <f t="shared" si="7"/>
        <v>0.39144651415350484</v>
      </c>
      <c r="Y14" s="65">
        <f t="shared" si="8"/>
        <v>4.6670039018425147E-2</v>
      </c>
      <c r="Z14" s="65">
        <f t="shared" si="9"/>
        <v>-3.312377526912591E-2</v>
      </c>
      <c r="AA14" s="65">
        <f t="shared" si="10"/>
        <v>-8.3503628310359512E-2</v>
      </c>
      <c r="AB14" s="65">
        <f t="shared" si="11"/>
        <v>-5.0184083584519645E-2</v>
      </c>
      <c r="AC14" s="65">
        <f t="shared" si="12"/>
        <v>-0.13514902047647182</v>
      </c>
      <c r="AD14" s="65">
        <f t="shared" si="13"/>
        <v>-4.2971056149807563E-3</v>
      </c>
      <c r="AE14" s="65"/>
      <c r="AF14" s="65" t="s">
        <v>111</v>
      </c>
      <c r="AG14" s="65" t="s">
        <v>111</v>
      </c>
      <c r="AH14" s="65" t="s">
        <v>111</v>
      </c>
      <c r="AI14" s="65" t="s">
        <v>111</v>
      </c>
      <c r="AJ14" s="65" t="s">
        <v>111</v>
      </c>
      <c r="AK14" s="65" t="s">
        <v>111</v>
      </c>
      <c r="AL14" s="65"/>
      <c r="AM14" s="65" t="s">
        <v>111</v>
      </c>
      <c r="AN14" s="65" t="s">
        <v>111</v>
      </c>
      <c r="AO14" s="65" t="s">
        <v>111</v>
      </c>
      <c r="AP14" s="65" t="s">
        <v>111</v>
      </c>
      <c r="AQ14" s="65" t="s">
        <v>111</v>
      </c>
      <c r="AR14" s="65" t="s">
        <v>111</v>
      </c>
      <c r="AS14" s="65" t="s">
        <v>111</v>
      </c>
    </row>
    <row r="15" spans="1:45" x14ac:dyDescent="0.2">
      <c r="A15" s="40">
        <v>2014</v>
      </c>
      <c r="B15" s="68">
        <v>1176.9325396825398</v>
      </c>
      <c r="C15" s="68">
        <v>3343.6944444444443</v>
      </c>
      <c r="D15" s="68">
        <v>7048.1507936507933</v>
      </c>
      <c r="E15" s="68">
        <v>0</v>
      </c>
      <c r="F15" s="68">
        <v>0</v>
      </c>
      <c r="G15" s="68">
        <v>11568.777777777777</v>
      </c>
      <c r="H15" s="94"/>
      <c r="I15" s="68">
        <v>12.115079365079366</v>
      </c>
      <c r="J15" s="68">
        <v>290.08730158730157</v>
      </c>
      <c r="K15" s="68">
        <v>16.051587301587301</v>
      </c>
      <c r="L15" s="68">
        <v>774.23809523809518</v>
      </c>
      <c r="M15" s="68">
        <f t="shared" si="0"/>
        <v>1092.4920634920634</v>
      </c>
      <c r="N15" s="68">
        <v>321.98809523809524</v>
      </c>
      <c r="O15" s="68">
        <v>770.50396825396831</v>
      </c>
      <c r="P15" s="36"/>
      <c r="Q15" s="65">
        <f t="shared" si="1"/>
        <v>-0.10529935775416066</v>
      </c>
      <c r="R15" s="65">
        <f t="shared" si="2"/>
        <v>-7.0071504012237051E-2</v>
      </c>
      <c r="S15" s="65">
        <f t="shared" si="3"/>
        <v>-2.3236527757842573E-2</v>
      </c>
      <c r="T15" s="65" t="str">
        <f t="shared" si="4"/>
        <v>n/a</v>
      </c>
      <c r="U15" s="65" t="str">
        <f t="shared" si="5"/>
        <v>n/a</v>
      </c>
      <c r="V15" s="65">
        <f t="shared" si="6"/>
        <v>-4.6024797912815552E-2</v>
      </c>
      <c r="W15" s="65"/>
      <c r="X15" s="65">
        <f t="shared" si="7"/>
        <v>7.9179922234005051E-2</v>
      </c>
      <c r="Y15" s="65">
        <f t="shared" si="8"/>
        <v>-1.7300945032195703E-2</v>
      </c>
      <c r="Z15" s="65">
        <f t="shared" si="9"/>
        <v>0.3171605340280037</v>
      </c>
      <c r="AA15" s="65">
        <f t="shared" si="10"/>
        <v>-9.4756670734140402E-2</v>
      </c>
      <c r="AB15" s="65">
        <f t="shared" si="11"/>
        <v>-6.9339463187073291E-2</v>
      </c>
      <c r="AC15" s="65">
        <f t="shared" si="12"/>
        <v>-0.1409832941624849</v>
      </c>
      <c r="AD15" s="65">
        <f t="shared" si="13"/>
        <v>-3.5731667345377915E-2</v>
      </c>
      <c r="AE15" s="65"/>
      <c r="AF15" s="65" t="s">
        <v>111</v>
      </c>
      <c r="AG15" s="65" t="s">
        <v>111</v>
      </c>
      <c r="AH15" s="65" t="s">
        <v>111</v>
      </c>
      <c r="AI15" s="65" t="s">
        <v>111</v>
      </c>
      <c r="AJ15" s="65" t="s">
        <v>111</v>
      </c>
      <c r="AK15" s="65" t="s">
        <v>111</v>
      </c>
      <c r="AL15" s="65"/>
      <c r="AM15" s="65" t="s">
        <v>111</v>
      </c>
      <c r="AN15" s="65" t="s">
        <v>111</v>
      </c>
      <c r="AO15" s="65" t="s">
        <v>111</v>
      </c>
      <c r="AP15" s="65" t="s">
        <v>111</v>
      </c>
      <c r="AQ15" s="65" t="s">
        <v>111</v>
      </c>
      <c r="AR15" s="65" t="s">
        <v>111</v>
      </c>
      <c r="AS15" s="65" t="s">
        <v>111</v>
      </c>
    </row>
    <row r="16" spans="1:45" x14ac:dyDescent="0.2">
      <c r="A16" s="40">
        <v>2015</v>
      </c>
      <c r="B16" s="68">
        <v>1057.2738095238096</v>
      </c>
      <c r="C16" s="68">
        <v>2940.6507936507937</v>
      </c>
      <c r="D16" s="68">
        <v>7511.7817460317465</v>
      </c>
      <c r="E16" s="68">
        <v>0</v>
      </c>
      <c r="F16" s="68">
        <v>0</v>
      </c>
      <c r="G16" s="68">
        <v>11509.70634920635</v>
      </c>
      <c r="H16" s="94"/>
      <c r="I16" s="68">
        <v>13.464285714285714</v>
      </c>
      <c r="J16" s="68">
        <v>271.64682539682542</v>
      </c>
      <c r="K16" s="68">
        <v>10.416666666666666</v>
      </c>
      <c r="L16" s="68">
        <v>649.56746031746036</v>
      </c>
      <c r="M16" s="68">
        <f t="shared" si="0"/>
        <v>945.09523809523819</v>
      </c>
      <c r="N16" s="68">
        <v>288.75396825396825</v>
      </c>
      <c r="O16" s="68">
        <v>656.34126984126988</v>
      </c>
      <c r="P16" s="36"/>
      <c r="Q16" s="65">
        <f t="shared" si="1"/>
        <v>-0.1016699990222093</v>
      </c>
      <c r="R16" s="65">
        <f t="shared" si="2"/>
        <v>-0.12053842164415129</v>
      </c>
      <c r="S16" s="65">
        <f t="shared" si="3"/>
        <v>6.5780509803877507E-2</v>
      </c>
      <c r="T16" s="65" t="str">
        <f t="shared" si="4"/>
        <v>n/a</v>
      </c>
      <c r="U16" s="65" t="str">
        <f t="shared" si="5"/>
        <v>n/a</v>
      </c>
      <c r="V16" s="65">
        <f t="shared" si="6"/>
        <v>-5.1061079835845735E-3</v>
      </c>
      <c r="W16" s="65"/>
      <c r="X16" s="65">
        <f t="shared" si="7"/>
        <v>0.11136586963642303</v>
      </c>
      <c r="Y16" s="65">
        <f t="shared" si="8"/>
        <v>-6.3568712210336109E-2</v>
      </c>
      <c r="Z16" s="65">
        <f t="shared" si="9"/>
        <v>-0.35105067985166871</v>
      </c>
      <c r="AA16" s="65">
        <f t="shared" si="10"/>
        <v>-0.16102363819013044</v>
      </c>
      <c r="AB16" s="65">
        <f t="shared" si="11"/>
        <v>-0.13491798276839018</v>
      </c>
      <c r="AC16" s="65">
        <f t="shared" si="12"/>
        <v>-0.10321539049309225</v>
      </c>
      <c r="AD16" s="65">
        <f t="shared" si="13"/>
        <v>-0.14816626924245624</v>
      </c>
      <c r="AE16" s="65"/>
      <c r="AF16" s="65" t="s">
        <v>111</v>
      </c>
      <c r="AG16" s="65" t="s">
        <v>111</v>
      </c>
      <c r="AH16" s="65" t="s">
        <v>111</v>
      </c>
      <c r="AI16" s="65" t="s">
        <v>111</v>
      </c>
      <c r="AJ16" s="65" t="s">
        <v>111</v>
      </c>
      <c r="AK16" s="65" t="s">
        <v>111</v>
      </c>
      <c r="AL16" s="65"/>
      <c r="AM16" s="65" t="s">
        <v>111</v>
      </c>
      <c r="AN16" s="65" t="s">
        <v>111</v>
      </c>
      <c r="AO16" s="65" t="s">
        <v>111</v>
      </c>
      <c r="AP16" s="65" t="s">
        <v>111</v>
      </c>
      <c r="AQ16" s="65" t="s">
        <v>111</v>
      </c>
      <c r="AR16" s="65" t="s">
        <v>111</v>
      </c>
      <c r="AS16" s="65" t="s">
        <v>111</v>
      </c>
    </row>
    <row r="17" spans="1:45" x14ac:dyDescent="0.2">
      <c r="A17" s="40">
        <v>2016</v>
      </c>
      <c r="B17" s="68">
        <v>948.99603174603169</v>
      </c>
      <c r="C17" s="68">
        <v>3048.1626984126983</v>
      </c>
      <c r="D17" s="68">
        <v>7309.6349206349205</v>
      </c>
      <c r="E17" s="68">
        <v>0</v>
      </c>
      <c r="F17" s="68">
        <v>0</v>
      </c>
      <c r="G17" s="68">
        <v>11306.79365079365</v>
      </c>
      <c r="H17" s="94"/>
      <c r="I17" s="68">
        <v>14.654761904761905</v>
      </c>
      <c r="J17" s="68">
        <v>279.35714285714283</v>
      </c>
      <c r="K17" s="68">
        <v>9.1269841269841265</v>
      </c>
      <c r="L17" s="68">
        <v>566.14682539682542</v>
      </c>
      <c r="M17" s="68">
        <f t="shared" si="0"/>
        <v>869.28571428571433</v>
      </c>
      <c r="N17" s="68">
        <v>270.23412698412699</v>
      </c>
      <c r="O17" s="68">
        <v>599.05158730158735</v>
      </c>
      <c r="P17" s="36"/>
      <c r="Q17" s="65">
        <f t="shared" si="1"/>
        <v>-0.10241223872418226</v>
      </c>
      <c r="R17" s="65">
        <f t="shared" si="2"/>
        <v>3.6560582097689087E-2</v>
      </c>
      <c r="S17" s="65">
        <f t="shared" si="3"/>
        <v>-2.6910636148822387E-2</v>
      </c>
      <c r="T17" s="65" t="str">
        <f t="shared" si="4"/>
        <v>n/a</v>
      </c>
      <c r="U17" s="65" t="str">
        <f t="shared" si="5"/>
        <v>n/a</v>
      </c>
      <c r="V17" s="65">
        <f t="shared" si="6"/>
        <v>-1.7629702466448349E-2</v>
      </c>
      <c r="W17" s="65"/>
      <c r="X17" s="65">
        <f t="shared" si="7"/>
        <v>8.8417329796640187E-2</v>
      </c>
      <c r="Y17" s="65">
        <f t="shared" si="8"/>
        <v>2.8383609670586285E-2</v>
      </c>
      <c r="Z17" s="65">
        <f t="shared" si="9"/>
        <v>-0.12380952380952381</v>
      </c>
      <c r="AA17" s="65">
        <f t="shared" si="10"/>
        <v>-0.12842489813123514</v>
      </c>
      <c r="AB17" s="65">
        <f t="shared" si="11"/>
        <v>-8.0213634302413461E-2</v>
      </c>
      <c r="AC17" s="65">
        <f t="shared" si="12"/>
        <v>-6.4137096995849685E-2</v>
      </c>
      <c r="AD17" s="65">
        <f t="shared" si="13"/>
        <v>-8.7286424261478368E-2</v>
      </c>
      <c r="AE17" s="65"/>
      <c r="AF17" s="65" t="s">
        <v>111</v>
      </c>
      <c r="AG17" s="65" t="s">
        <v>111</v>
      </c>
      <c r="AH17" s="65" t="s">
        <v>111</v>
      </c>
      <c r="AI17" s="65" t="s">
        <v>111</v>
      </c>
      <c r="AJ17" s="65" t="s">
        <v>111</v>
      </c>
      <c r="AK17" s="65" t="s">
        <v>111</v>
      </c>
      <c r="AL17" s="65"/>
      <c r="AM17" s="65" t="s">
        <v>111</v>
      </c>
      <c r="AN17" s="65" t="s">
        <v>111</v>
      </c>
      <c r="AO17" s="65" t="s">
        <v>111</v>
      </c>
      <c r="AP17" s="65" t="s">
        <v>111</v>
      </c>
      <c r="AQ17" s="65" t="s">
        <v>111</v>
      </c>
      <c r="AR17" s="65" t="s">
        <v>111</v>
      </c>
      <c r="AS17" s="65" t="s">
        <v>111</v>
      </c>
    </row>
    <row r="18" spans="1:45" x14ac:dyDescent="0.2">
      <c r="A18" s="40">
        <v>2017</v>
      </c>
      <c r="B18" s="68">
        <v>977.67729083665336</v>
      </c>
      <c r="C18" s="68">
        <v>3201.2988047808767</v>
      </c>
      <c r="D18" s="68">
        <v>7140.5338645418324</v>
      </c>
      <c r="E18" s="68">
        <v>1.2908366533864541</v>
      </c>
      <c r="F18" s="68">
        <v>23.709163346613547</v>
      </c>
      <c r="G18" s="68">
        <v>11344.509960159363</v>
      </c>
      <c r="H18" s="94"/>
      <c r="I18" s="68">
        <v>15.482071713147411</v>
      </c>
      <c r="J18" s="68">
        <v>276.1035856573705</v>
      </c>
      <c r="K18" s="68">
        <v>9.1155378486055785</v>
      </c>
      <c r="L18" s="68">
        <v>533.02390438247016</v>
      </c>
      <c r="M18" s="68">
        <f t="shared" si="0"/>
        <v>833.72509960159368</v>
      </c>
      <c r="N18" s="68">
        <v>250.21513944223108</v>
      </c>
      <c r="O18" s="68">
        <v>583.50996015936255</v>
      </c>
      <c r="P18" s="36"/>
      <c r="Q18" s="65">
        <f t="shared" si="1"/>
        <v>3.0222738695599993E-2</v>
      </c>
      <c r="R18" s="65">
        <f t="shared" si="2"/>
        <v>5.0238823028679658E-2</v>
      </c>
      <c r="S18" s="65">
        <f t="shared" si="3"/>
        <v>-2.3133994779372613E-2</v>
      </c>
      <c r="T18" s="65" t="str">
        <f t="shared" si="4"/>
        <v>n/a</v>
      </c>
      <c r="U18" s="65" t="str">
        <f t="shared" si="5"/>
        <v>n/a</v>
      </c>
      <c r="V18" s="65">
        <f t="shared" si="6"/>
        <v>3.3357210302555895E-3</v>
      </c>
      <c r="W18" s="65"/>
      <c r="X18" s="65">
        <f t="shared" si="7"/>
        <v>5.6453309426793163E-2</v>
      </c>
      <c r="Y18" s="65">
        <f t="shared" si="8"/>
        <v>-1.1646586754490595E-2</v>
      </c>
      <c r="Z18" s="65">
        <f t="shared" si="9"/>
        <v>-1.2541139788669886E-3</v>
      </c>
      <c r="AA18" s="65">
        <f t="shared" si="10"/>
        <v>-5.8505884919761941E-2</v>
      </c>
      <c r="AB18" s="65">
        <f t="shared" si="11"/>
        <v>-4.0907855840401686E-2</v>
      </c>
      <c r="AC18" s="65">
        <f t="shared" si="12"/>
        <v>-7.4080160656658234E-2</v>
      </c>
      <c r="AD18" s="65">
        <f t="shared" si="13"/>
        <v>-2.5943720827502736E-2</v>
      </c>
      <c r="AE18" s="65"/>
      <c r="AF18" s="65" t="s">
        <v>111</v>
      </c>
      <c r="AG18" s="65" t="s">
        <v>111</v>
      </c>
      <c r="AH18" s="65" t="s">
        <v>111</v>
      </c>
      <c r="AI18" s="65" t="s">
        <v>111</v>
      </c>
      <c r="AJ18" s="65" t="s">
        <v>111</v>
      </c>
      <c r="AK18" s="65" t="s">
        <v>111</v>
      </c>
      <c r="AL18" s="65"/>
      <c r="AM18" s="65" t="s">
        <v>111</v>
      </c>
      <c r="AN18" s="65" t="s">
        <v>111</v>
      </c>
      <c r="AO18" s="65" t="s">
        <v>111</v>
      </c>
      <c r="AP18" s="65" t="s">
        <v>111</v>
      </c>
      <c r="AQ18" s="65" t="s">
        <v>111</v>
      </c>
      <c r="AR18" s="65" t="s">
        <v>111</v>
      </c>
      <c r="AS18" s="65" t="s">
        <v>111</v>
      </c>
    </row>
    <row r="19" spans="1:45" x14ac:dyDescent="0.2">
      <c r="A19" s="40">
        <v>2018</v>
      </c>
      <c r="B19" s="68">
        <v>919.792828685259</v>
      </c>
      <c r="C19" s="68">
        <v>3227.2350597609561</v>
      </c>
      <c r="D19" s="68">
        <v>7170.8964143426292</v>
      </c>
      <c r="E19" s="68">
        <v>6.9442231075697212</v>
      </c>
      <c r="F19" s="68">
        <v>97.896414342629484</v>
      </c>
      <c r="G19" s="68">
        <v>11422.764940239043</v>
      </c>
      <c r="H19" s="94"/>
      <c r="I19" s="68">
        <v>7.5298804780876498</v>
      </c>
      <c r="J19" s="68">
        <v>202.21912350597609</v>
      </c>
      <c r="K19" s="68">
        <v>12.725099601593625</v>
      </c>
      <c r="L19" s="68">
        <v>474.58167330677293</v>
      </c>
      <c r="M19" s="68">
        <f t="shared" si="0"/>
        <v>697.05577689243023</v>
      </c>
      <c r="N19" s="68">
        <v>224.80876494023903</v>
      </c>
      <c r="O19" s="68">
        <v>472.24701195219126</v>
      </c>
      <c r="P19" s="36"/>
      <c r="Q19" s="65">
        <f t="shared" si="1"/>
        <v>-5.9206102764092439E-2</v>
      </c>
      <c r="R19" s="65">
        <f t="shared" si="2"/>
        <v>8.1017913546044262E-3</v>
      </c>
      <c r="S19" s="65">
        <f t="shared" si="3"/>
        <v>4.2521400187693903E-3</v>
      </c>
      <c r="T19" s="65">
        <f t="shared" si="4"/>
        <v>4.3796296296296298</v>
      </c>
      <c r="U19" s="65">
        <f t="shared" si="5"/>
        <v>3.1290539405141988</v>
      </c>
      <c r="V19" s="65">
        <f t="shared" si="6"/>
        <v>6.8980485146121762E-3</v>
      </c>
      <c r="W19" s="65"/>
      <c r="X19" s="65">
        <f t="shared" si="7"/>
        <v>-0.51363870303654147</v>
      </c>
      <c r="Y19" s="65">
        <f t="shared" si="8"/>
        <v>-0.26759689475051229</v>
      </c>
      <c r="Z19" s="65">
        <f t="shared" si="9"/>
        <v>0.39597902097902082</v>
      </c>
      <c r="AA19" s="65">
        <f t="shared" si="10"/>
        <v>-0.1096427957455397</v>
      </c>
      <c r="AB19" s="65">
        <f t="shared" si="11"/>
        <v>-0.16392612238071358</v>
      </c>
      <c r="AC19" s="65">
        <f t="shared" si="12"/>
        <v>-0.10153811859117257</v>
      </c>
      <c r="AD19" s="65">
        <f t="shared" si="13"/>
        <v>-0.19067874724329337</v>
      </c>
      <c r="AE19" s="65"/>
      <c r="AF19" s="65" t="s">
        <v>111</v>
      </c>
      <c r="AG19" s="65" t="s">
        <v>111</v>
      </c>
      <c r="AH19" s="65" t="s">
        <v>111</v>
      </c>
      <c r="AI19" s="65" t="s">
        <v>111</v>
      </c>
      <c r="AJ19" s="65" t="s">
        <v>111</v>
      </c>
      <c r="AK19" s="65" t="s">
        <v>111</v>
      </c>
      <c r="AL19" s="65"/>
      <c r="AM19" s="65" t="s">
        <v>111</v>
      </c>
      <c r="AN19" s="65" t="s">
        <v>111</v>
      </c>
      <c r="AO19" s="65" t="s">
        <v>111</v>
      </c>
      <c r="AP19" s="65" t="s">
        <v>111</v>
      </c>
      <c r="AQ19" s="65" t="s">
        <v>111</v>
      </c>
      <c r="AR19" s="65" t="s">
        <v>111</v>
      </c>
      <c r="AS19" s="65" t="s">
        <v>111</v>
      </c>
    </row>
    <row r="20" spans="1:45" x14ac:dyDescent="0.2">
      <c r="A20" s="40">
        <v>2019</v>
      </c>
      <c r="B20" s="68">
        <v>965.74603174603169</v>
      </c>
      <c r="C20" s="68">
        <v>3026.063492063492</v>
      </c>
      <c r="D20" s="68">
        <v>8663.8373015873021</v>
      </c>
      <c r="E20" s="68">
        <v>9.912698412698413</v>
      </c>
      <c r="F20" s="68">
        <v>137.70634920634922</v>
      </c>
      <c r="G20" s="68">
        <v>12803.265873015873</v>
      </c>
      <c r="H20" s="94"/>
      <c r="I20" s="68">
        <v>9.4880952380952372</v>
      </c>
      <c r="J20" s="68">
        <v>193.28174603174602</v>
      </c>
      <c r="K20" s="68">
        <v>4.2261904761904763</v>
      </c>
      <c r="L20" s="68">
        <v>406.3095238095238</v>
      </c>
      <c r="M20" s="68">
        <f t="shared" si="0"/>
        <v>613.30555555555554</v>
      </c>
      <c r="N20" s="68">
        <v>243.48809523809524</v>
      </c>
      <c r="O20" s="68">
        <v>369.8174603174603</v>
      </c>
      <c r="P20" s="36"/>
      <c r="Q20" s="65">
        <f t="shared" si="1"/>
        <v>4.996038415135029E-2</v>
      </c>
      <c r="R20" s="65">
        <f t="shared" si="2"/>
        <v>-6.2335579520000906E-2</v>
      </c>
      <c r="S20" s="65">
        <f t="shared" si="3"/>
        <v>0.20819445728690456</v>
      </c>
      <c r="T20" s="65">
        <f t="shared" si="4"/>
        <v>0.42747406861004111</v>
      </c>
      <c r="U20" s="65">
        <f t="shared" si="5"/>
        <v>0.40665365663330832</v>
      </c>
      <c r="V20" s="65">
        <f t="shared" si="6"/>
        <v>0.12085523426239209</v>
      </c>
      <c r="W20" s="65"/>
      <c r="X20" s="65">
        <f t="shared" si="7"/>
        <v>0.26005920886873257</v>
      </c>
      <c r="Y20" s="65">
        <f t="shared" si="8"/>
        <v>-4.4196499911967724E-2</v>
      </c>
      <c r="Z20" s="65">
        <f t="shared" si="9"/>
        <v>-0.66788546977964636</v>
      </c>
      <c r="AA20" s="65">
        <f t="shared" si="10"/>
        <v>-0.14385753461895179</v>
      </c>
      <c r="AB20" s="65">
        <f t="shared" si="11"/>
        <v>-0.1201485219880748</v>
      </c>
      <c r="AC20" s="65">
        <f t="shared" si="12"/>
        <v>8.3089866637636511E-2</v>
      </c>
      <c r="AD20" s="65">
        <f t="shared" si="13"/>
        <v>-0.21689825248719752</v>
      </c>
      <c r="AE20" s="65"/>
      <c r="AF20" s="65" t="s">
        <v>111</v>
      </c>
      <c r="AG20" s="65" t="s">
        <v>111</v>
      </c>
      <c r="AH20" s="65" t="s">
        <v>111</v>
      </c>
      <c r="AI20" s="65" t="s">
        <v>111</v>
      </c>
      <c r="AJ20" s="65" t="s">
        <v>111</v>
      </c>
      <c r="AK20" s="65" t="s">
        <v>111</v>
      </c>
      <c r="AL20" s="65"/>
      <c r="AM20" s="65" t="s">
        <v>111</v>
      </c>
      <c r="AN20" s="65" t="s">
        <v>111</v>
      </c>
      <c r="AO20" s="65" t="s">
        <v>111</v>
      </c>
      <c r="AP20" s="65" t="s">
        <v>111</v>
      </c>
      <c r="AQ20" s="65" t="s">
        <v>111</v>
      </c>
      <c r="AR20" s="65" t="s">
        <v>111</v>
      </c>
      <c r="AS20" s="65" t="s">
        <v>111</v>
      </c>
    </row>
    <row r="21" spans="1:45" x14ac:dyDescent="0.2">
      <c r="A21" s="40">
        <v>2020</v>
      </c>
      <c r="B21" s="68">
        <v>822.1462450592885</v>
      </c>
      <c r="C21" s="68">
        <v>3231.909090909091</v>
      </c>
      <c r="D21" s="68">
        <v>8072.268774703557</v>
      </c>
      <c r="E21" s="68">
        <v>11.561264822134387</v>
      </c>
      <c r="F21" s="68">
        <v>131.94466403162056</v>
      </c>
      <c r="G21" s="68">
        <v>12269.830039525692</v>
      </c>
      <c r="H21" s="94"/>
      <c r="I21" s="68">
        <v>9.2766798418972325</v>
      </c>
      <c r="J21" s="68">
        <v>215.33992094861659</v>
      </c>
      <c r="K21" s="68">
        <v>6.2252964426877471</v>
      </c>
      <c r="L21" s="68">
        <v>386.48616600790513</v>
      </c>
      <c r="M21" s="68">
        <f t="shared" si="0"/>
        <v>617.32806324110675</v>
      </c>
      <c r="N21" s="68">
        <v>266.28853754940712</v>
      </c>
      <c r="O21" s="68">
        <v>351.03952569169962</v>
      </c>
      <c r="P21" s="36"/>
      <c r="Q21" s="65">
        <f t="shared" si="1"/>
        <v>-0.14869311596043555</v>
      </c>
      <c r="R21" s="65">
        <f t="shared" si="2"/>
        <v>6.80242167375118E-2</v>
      </c>
      <c r="S21" s="65">
        <f t="shared" si="3"/>
        <v>-6.8280198056739128E-2</v>
      </c>
      <c r="T21" s="65">
        <f t="shared" si="4"/>
        <v>0.16630854090386915</v>
      </c>
      <c r="U21" s="65">
        <f t="shared" si="5"/>
        <v>-4.1840374158020333E-2</v>
      </c>
      <c r="V21" s="65">
        <f t="shared" si="6"/>
        <v>-4.1664044063511096E-2</v>
      </c>
      <c r="W21" s="65"/>
      <c r="X21" s="65">
        <f t="shared" si="7"/>
        <v>-2.2282174756125928E-2</v>
      </c>
      <c r="Y21" s="65">
        <f t="shared" si="8"/>
        <v>0.11412446011972377</v>
      </c>
      <c r="Z21" s="65">
        <f t="shared" si="9"/>
        <v>0.47302789066414297</v>
      </c>
      <c r="AA21" s="65">
        <f t="shared" si="10"/>
        <v>-4.8788809122061738E-2</v>
      </c>
      <c r="AB21" s="65">
        <f t="shared" si="11"/>
        <v>6.5587334879226855E-3</v>
      </c>
      <c r="AC21" s="65">
        <f t="shared" si="12"/>
        <v>9.3640891514702007E-2</v>
      </c>
      <c r="AD21" s="65">
        <f t="shared" si="13"/>
        <v>-5.0776225139941289E-2</v>
      </c>
      <c r="AE21" s="65"/>
      <c r="AF21" s="65" t="s">
        <v>111</v>
      </c>
      <c r="AG21" s="65" t="s">
        <v>111</v>
      </c>
      <c r="AH21" s="65" t="s">
        <v>111</v>
      </c>
      <c r="AI21" s="65" t="s">
        <v>111</v>
      </c>
      <c r="AJ21" s="65" t="s">
        <v>111</v>
      </c>
      <c r="AK21" s="65" t="s">
        <v>111</v>
      </c>
      <c r="AL21" s="65"/>
      <c r="AM21" s="65" t="s">
        <v>111</v>
      </c>
      <c r="AN21" s="65" t="s">
        <v>111</v>
      </c>
      <c r="AO21" s="65" t="s">
        <v>111</v>
      </c>
      <c r="AP21" s="65" t="s">
        <v>111</v>
      </c>
      <c r="AQ21" s="65" t="s">
        <v>111</v>
      </c>
      <c r="AR21" s="65" t="s">
        <v>111</v>
      </c>
      <c r="AS21" s="65" t="s">
        <v>111</v>
      </c>
    </row>
    <row r="22" spans="1:45" x14ac:dyDescent="0.2">
      <c r="A22" s="40">
        <v>2021</v>
      </c>
      <c r="B22" s="68">
        <v>629.97619047619048</v>
      </c>
      <c r="C22" s="68">
        <v>3588</v>
      </c>
      <c r="D22" s="68">
        <v>7487.4007936507933</v>
      </c>
      <c r="E22" s="68">
        <v>14.543650793650794</v>
      </c>
      <c r="F22" s="68">
        <v>124.53571428571429</v>
      </c>
      <c r="G22" s="68">
        <v>11844.45634920635</v>
      </c>
      <c r="H22" s="94"/>
      <c r="I22" s="68">
        <v>8.1587301587301582</v>
      </c>
      <c r="J22" s="68">
        <v>215.83333333333334</v>
      </c>
      <c r="K22" s="68">
        <v>4.087301587301587</v>
      </c>
      <c r="L22" s="68">
        <v>381.8095238095238</v>
      </c>
      <c r="M22" s="68">
        <v>609.88888888888891</v>
      </c>
      <c r="N22" s="68">
        <v>233.8373015873016</v>
      </c>
      <c r="O22" s="68">
        <v>376.05158730158729</v>
      </c>
      <c r="P22" s="36"/>
      <c r="Q22" s="65">
        <f t="shared" ref="Q22:Q23" si="14">IFERROR(B22/B21-1, "n/a")</f>
        <v>-0.23374193549864086</v>
      </c>
      <c r="R22" s="65">
        <f t="shared" ref="R22:R23" si="15">IFERROR(C22/C21-1, "n/a")</f>
        <v>0.11017974177941547</v>
      </c>
      <c r="S22" s="65">
        <f t="shared" ref="S22:S23" si="16">IFERROR(D22/D21-1, "n/a")</f>
        <v>-7.2453977608574194E-2</v>
      </c>
      <c r="T22" s="65">
        <f t="shared" ref="T22:T23" si="17">IFERROR(E22/E21-1, "n/a")</f>
        <v>0.2579636412969748</v>
      </c>
      <c r="U22" s="65">
        <f t="shared" ref="U22:U23" si="18">IFERROR(F22/F21-1, "n/a")</f>
        <v>-5.6151946729203983E-2</v>
      </c>
      <c r="V22" s="65">
        <f t="shared" ref="V22:V23" si="19">IFERROR(G22/G21-1, "n/a")</f>
        <v>-3.4668262636813663E-2</v>
      </c>
      <c r="W22" s="65"/>
      <c r="X22" s="65">
        <f t="shared" ref="X22:X23" si="20">IFERROR(I22/I21-1, "n/a")</f>
        <v>-0.12051183205848737</v>
      </c>
      <c r="Y22" s="65">
        <f t="shared" ref="Y22:Y23" si="21">IFERROR(J22/J21-1, "n/a")</f>
        <v>2.2913186860251678E-3</v>
      </c>
      <c r="Z22" s="65">
        <f t="shared" ref="Z22:Z23" si="22">IFERROR(K22/K21-1, "n/a")</f>
        <v>-0.34343663391282442</v>
      </c>
      <c r="AA22" s="65">
        <f t="shared" ref="AA22:AA23" si="23">IFERROR(L22/L21-1, "n/a")</f>
        <v>-1.2100412924703985E-2</v>
      </c>
      <c r="AB22" s="65">
        <f t="shared" ref="AB22:AB23" si="24">IFERROR(M22/M21-1, "n/a")</f>
        <v>-1.2050601285093943E-2</v>
      </c>
      <c r="AC22" s="65">
        <f t="shared" ref="AC22:AC23" si="25">IFERROR(N22/N21-1, "n/a")</f>
        <v>-0.12186493741242821</v>
      </c>
      <c r="AD22" s="65">
        <f t="shared" ref="AD22:AD23" si="26">IFERROR(O22/O21-1, "n/a")</f>
        <v>7.1251411249497076E-2</v>
      </c>
      <c r="AE22" s="65"/>
      <c r="AF22" s="65" t="s">
        <v>111</v>
      </c>
      <c r="AG22" s="65" t="s">
        <v>111</v>
      </c>
      <c r="AH22" s="65" t="s">
        <v>111</v>
      </c>
      <c r="AI22" s="65" t="s">
        <v>111</v>
      </c>
      <c r="AJ22" s="65" t="s">
        <v>111</v>
      </c>
      <c r="AK22" s="65" t="s">
        <v>111</v>
      </c>
      <c r="AL22" s="65"/>
      <c r="AM22" s="65" t="s">
        <v>111</v>
      </c>
      <c r="AN22" s="65" t="s">
        <v>111</v>
      </c>
      <c r="AO22" s="65" t="s">
        <v>111</v>
      </c>
      <c r="AP22" s="65" t="s">
        <v>111</v>
      </c>
      <c r="AQ22" s="65" t="s">
        <v>111</v>
      </c>
      <c r="AR22" s="65" t="s">
        <v>111</v>
      </c>
      <c r="AS22" s="65" t="s">
        <v>111</v>
      </c>
    </row>
    <row r="23" spans="1:45" x14ac:dyDescent="0.2">
      <c r="A23" s="40">
        <v>2022</v>
      </c>
      <c r="B23" s="68">
        <v>555.60956175298804</v>
      </c>
      <c r="C23" s="68">
        <v>5066.1792828685257</v>
      </c>
      <c r="D23" s="68">
        <v>7500.6494023904379</v>
      </c>
      <c r="E23" s="68">
        <v>7.286852589641434</v>
      </c>
      <c r="F23" s="68">
        <v>121.26294820717132</v>
      </c>
      <c r="G23" s="68">
        <v>13250.988047808765</v>
      </c>
      <c r="H23" s="94"/>
      <c r="I23" s="68">
        <v>7.3705179282868523</v>
      </c>
      <c r="J23" s="68">
        <v>225.56573705179284</v>
      </c>
      <c r="K23" s="68">
        <v>3.2828685258964145</v>
      </c>
      <c r="L23" s="68">
        <v>303.44223107569724</v>
      </c>
      <c r="M23" s="68">
        <v>539.66135458167332</v>
      </c>
      <c r="N23" s="68">
        <v>257.87250996015933</v>
      </c>
      <c r="O23" s="68">
        <v>281.78884462151393</v>
      </c>
      <c r="P23" s="36"/>
      <c r="Q23" s="65">
        <f t="shared" si="14"/>
        <v>-0.11804672914223902</v>
      </c>
      <c r="R23" s="65">
        <f t="shared" si="15"/>
        <v>0.4119786184137475</v>
      </c>
      <c r="S23" s="65">
        <f t="shared" si="16"/>
        <v>1.7694536601913224E-3</v>
      </c>
      <c r="T23" s="65">
        <f t="shared" si="17"/>
        <v>-0.49896675236299015</v>
      </c>
      <c r="U23" s="65">
        <f t="shared" si="18"/>
        <v>-2.6279739087812781E-2</v>
      </c>
      <c r="V23" s="65">
        <f t="shared" si="19"/>
        <v>0.11875021167152688</v>
      </c>
      <c r="W23" s="65"/>
      <c r="X23" s="65">
        <f t="shared" si="20"/>
        <v>-9.6609670268342995E-2</v>
      </c>
      <c r="Y23" s="65">
        <f t="shared" si="21"/>
        <v>4.5092218000584605E-2</v>
      </c>
      <c r="Z23" s="65">
        <f t="shared" si="22"/>
        <v>-0.19681274900398393</v>
      </c>
      <c r="AA23" s="65">
        <f t="shared" si="23"/>
        <v>-0.20525232569348439</v>
      </c>
      <c r="AB23" s="65">
        <f t="shared" si="24"/>
        <v>-0.11514807957094919</v>
      </c>
      <c r="AC23" s="65">
        <f t="shared" si="25"/>
        <v>0.10278603203896597</v>
      </c>
      <c r="AD23" s="65">
        <f t="shared" si="26"/>
        <v>-0.25066439250122396</v>
      </c>
      <c r="AE23" s="65"/>
      <c r="AF23" s="65" t="s">
        <v>111</v>
      </c>
      <c r="AG23" s="65" t="s">
        <v>111</v>
      </c>
      <c r="AH23" s="65" t="s">
        <v>111</v>
      </c>
      <c r="AI23" s="65" t="s">
        <v>111</v>
      </c>
      <c r="AJ23" s="65" t="s">
        <v>111</v>
      </c>
      <c r="AK23" s="65" t="s">
        <v>111</v>
      </c>
      <c r="AL23" s="65"/>
      <c r="AM23" s="65"/>
      <c r="AN23" s="65"/>
      <c r="AO23" s="65"/>
      <c r="AP23" s="65"/>
      <c r="AQ23" s="65"/>
      <c r="AR23" s="65"/>
      <c r="AS23" s="65"/>
    </row>
    <row r="24" spans="1:45" x14ac:dyDescent="0.2">
      <c r="A24" s="40"/>
      <c r="B24" s="68"/>
      <c r="C24" s="68"/>
      <c r="D24" s="68"/>
      <c r="E24" s="68"/>
      <c r="F24" s="68"/>
      <c r="G24" s="68"/>
      <c r="H24" s="94"/>
      <c r="I24" s="68"/>
      <c r="J24" s="68"/>
      <c r="K24" s="68"/>
      <c r="L24" s="68"/>
      <c r="M24" s="68"/>
      <c r="N24" s="68"/>
      <c r="O24" s="68"/>
      <c r="P24" s="36"/>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row>
    <row r="25" spans="1:45" x14ac:dyDescent="0.2">
      <c r="A25" s="114" t="s">
        <v>136</v>
      </c>
      <c r="B25" s="104">
        <v>629.97619047619048</v>
      </c>
      <c r="C25" s="104">
        <v>3588</v>
      </c>
      <c r="D25" s="104">
        <v>7487.4007936507933</v>
      </c>
      <c r="E25" s="104">
        <v>14.543650793650794</v>
      </c>
      <c r="F25" s="104">
        <v>124.53571428571429</v>
      </c>
      <c r="G25" s="104">
        <v>11844.45634920635</v>
      </c>
      <c r="H25" s="104"/>
      <c r="I25" s="104">
        <v>8.1587301587301582</v>
      </c>
      <c r="J25" s="104">
        <v>215.83333333333334</v>
      </c>
      <c r="K25" s="104">
        <v>4.087301587301587</v>
      </c>
      <c r="L25" s="104">
        <v>381.8095238095238</v>
      </c>
      <c r="M25" s="104">
        <v>609.88888888888891</v>
      </c>
      <c r="N25" s="104">
        <v>233.8373015873016</v>
      </c>
      <c r="O25" s="104">
        <v>376.05158730158729</v>
      </c>
      <c r="P25" s="105"/>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row>
    <row r="26" spans="1:45" x14ac:dyDescent="0.2">
      <c r="A26" s="114" t="s">
        <v>143</v>
      </c>
      <c r="B26" s="104">
        <v>555.60956175298804</v>
      </c>
      <c r="C26" s="104">
        <v>5066.1792828685257</v>
      </c>
      <c r="D26" s="104">
        <v>7500.6494023904379</v>
      </c>
      <c r="E26" s="104">
        <v>7.286852589641434</v>
      </c>
      <c r="F26" s="104">
        <v>121.26294820717132</v>
      </c>
      <c r="G26" s="104">
        <v>13250.988047808765</v>
      </c>
      <c r="H26" s="104"/>
      <c r="I26" s="104">
        <v>7.3705179282868523</v>
      </c>
      <c r="J26" s="104">
        <v>225.56573705179284</v>
      </c>
      <c r="K26" s="104">
        <v>3.2828685258964145</v>
      </c>
      <c r="L26" s="104">
        <v>303.44223107569724</v>
      </c>
      <c r="M26" s="104">
        <v>539.66135458167332</v>
      </c>
      <c r="N26" s="104">
        <v>257.87250996015933</v>
      </c>
      <c r="O26" s="104">
        <v>281.78884462151393</v>
      </c>
      <c r="P26" s="105"/>
      <c r="Q26" s="109">
        <f>B26/B25-1</f>
        <v>-0.11804672914223902</v>
      </c>
      <c r="R26" s="109">
        <f>C26/C25-1</f>
        <v>0.4119786184137475</v>
      </c>
      <c r="S26" s="109">
        <f>D26/D25-1</f>
        <v>1.7694536601913224E-3</v>
      </c>
      <c r="T26" s="109">
        <f>E26/E25-1</f>
        <v>-0.49896675236299015</v>
      </c>
      <c r="U26" s="109">
        <f>F26/F25-1</f>
        <v>-2.6279739087812781E-2</v>
      </c>
      <c r="V26" s="109">
        <f t="shared" ref="V26" si="27">G26/G25-1</f>
        <v>0.11875021167152688</v>
      </c>
      <c r="W26" s="109"/>
      <c r="X26" s="109">
        <f t="shared" ref="X26:AD26" si="28">I26/I25-1</f>
        <v>-9.6609670268342995E-2</v>
      </c>
      <c r="Y26" s="109">
        <f t="shared" si="28"/>
        <v>4.5092218000584605E-2</v>
      </c>
      <c r="Z26" s="109">
        <f t="shared" si="28"/>
        <v>-0.19681274900398393</v>
      </c>
      <c r="AA26" s="109">
        <f t="shared" si="28"/>
        <v>-0.20525232569348439</v>
      </c>
      <c r="AB26" s="109">
        <f t="shared" si="28"/>
        <v>-0.11514807957094919</v>
      </c>
      <c r="AC26" s="109">
        <f t="shared" si="28"/>
        <v>0.10278603203896597</v>
      </c>
      <c r="AD26" s="109">
        <f t="shared" si="28"/>
        <v>-0.25066439250122396</v>
      </c>
      <c r="AE26" s="109"/>
      <c r="AF26" s="109" t="s">
        <v>111</v>
      </c>
      <c r="AG26" s="109" t="s">
        <v>111</v>
      </c>
      <c r="AH26" s="109" t="s">
        <v>111</v>
      </c>
      <c r="AI26" s="109" t="s">
        <v>111</v>
      </c>
      <c r="AJ26" s="109" t="s">
        <v>111</v>
      </c>
      <c r="AK26" s="109" t="s">
        <v>111</v>
      </c>
      <c r="AL26" s="109"/>
      <c r="AM26" s="109" t="s">
        <v>111</v>
      </c>
      <c r="AN26" s="109" t="s">
        <v>111</v>
      </c>
      <c r="AO26" s="109" t="s">
        <v>111</v>
      </c>
      <c r="AP26" s="109" t="s">
        <v>111</v>
      </c>
      <c r="AQ26" s="109" t="s">
        <v>111</v>
      </c>
      <c r="AR26" s="109" t="s">
        <v>111</v>
      </c>
      <c r="AS26" s="109" t="s">
        <v>111</v>
      </c>
    </row>
    <row r="27" spans="1:45" x14ac:dyDescent="0.2">
      <c r="A27" s="32"/>
      <c r="B27" s="94"/>
      <c r="C27" s="94"/>
      <c r="D27" s="94"/>
      <c r="E27" s="94"/>
      <c r="F27" s="94"/>
      <c r="G27" s="94"/>
      <c r="H27" s="94"/>
      <c r="I27" s="68"/>
      <c r="J27" s="68"/>
      <c r="K27" s="68"/>
      <c r="L27" s="68"/>
      <c r="M27" s="68"/>
      <c r="N27" s="68"/>
      <c r="O27" s="68"/>
      <c r="P27" s="36"/>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row>
    <row r="28" spans="1:45" x14ac:dyDescent="0.2">
      <c r="A28" s="32" t="s">
        <v>106</v>
      </c>
      <c r="B28" s="68">
        <v>1038.2903225806451</v>
      </c>
      <c r="C28" s="68">
        <v>3513.3387096774195</v>
      </c>
      <c r="D28" s="68">
        <v>9804.5161290322576</v>
      </c>
      <c r="E28" s="68">
        <v>13.46774193548387</v>
      </c>
      <c r="F28" s="68">
        <v>155.82258064516128</v>
      </c>
      <c r="G28" s="68">
        <v>14525.435483870968</v>
      </c>
      <c r="H28" s="94"/>
      <c r="I28" s="68">
        <v>15.935483870967742</v>
      </c>
      <c r="J28" s="68">
        <v>213.98387096774192</v>
      </c>
      <c r="K28" s="68">
        <v>4.338709677419355</v>
      </c>
      <c r="L28" s="68">
        <v>451.17741935483872</v>
      </c>
      <c r="M28" s="68">
        <v>685.4354838709678</v>
      </c>
      <c r="N28" s="68">
        <v>283.56451612903226</v>
      </c>
      <c r="O28" s="68">
        <v>401.87096774193549</v>
      </c>
      <c r="P28" s="36"/>
      <c r="Q28" s="65" t="s">
        <v>111</v>
      </c>
      <c r="R28" s="65" t="s">
        <v>111</v>
      </c>
      <c r="S28" s="65" t="s">
        <v>111</v>
      </c>
      <c r="T28" s="65" t="s">
        <v>111</v>
      </c>
      <c r="U28" s="65" t="s">
        <v>111</v>
      </c>
      <c r="V28" s="65" t="s">
        <v>111</v>
      </c>
      <c r="W28" s="65"/>
      <c r="X28" s="65" t="str">
        <f>IFERROR(I28/#REF!-1, "n/a")</f>
        <v>n/a</v>
      </c>
      <c r="Y28" s="65" t="str">
        <f>IFERROR(J28/#REF!-1, "n/a")</f>
        <v>n/a</v>
      </c>
      <c r="Z28" s="65" t="str">
        <f>IFERROR(K28/#REF!-1, "n/a")</f>
        <v>n/a</v>
      </c>
      <c r="AA28" s="65" t="str">
        <f>IFERROR(L28/#REF!-1, "n/a")</f>
        <v>n/a</v>
      </c>
      <c r="AB28" s="65" t="str">
        <f>IFERROR(M28/#REF!-1, "n/a")</f>
        <v>n/a</v>
      </c>
      <c r="AC28" s="65" t="str">
        <f>IFERROR(N28/#REF!-1, "n/a")</f>
        <v>n/a</v>
      </c>
      <c r="AD28" s="65" t="str">
        <f>IFERROR(O28/#REF!-1, "n/a")</f>
        <v>n/a</v>
      </c>
      <c r="AE28" s="65"/>
      <c r="AF28" s="65" t="str">
        <f>IFERROR(B28/#REF!-1, "n/a")</f>
        <v>n/a</v>
      </c>
      <c r="AG28" s="65" t="str">
        <f>IFERROR(C28/#REF!-1, "n/a")</f>
        <v>n/a</v>
      </c>
      <c r="AH28" s="65" t="str">
        <f>IFERROR(D28/#REF!-1, "n/a")</f>
        <v>n/a</v>
      </c>
      <c r="AI28" s="65" t="str">
        <f>IFERROR(E28/#REF!-1, "n/a")</f>
        <v>n/a</v>
      </c>
      <c r="AJ28" s="65" t="str">
        <f>IFERROR(F28/#REF!-1, "n/a")</f>
        <v>n/a</v>
      </c>
      <c r="AK28" s="65" t="str">
        <f>IFERROR(G28/#REF!-1, "n/a")</f>
        <v>n/a</v>
      </c>
      <c r="AL28" s="65"/>
      <c r="AM28" s="65" t="str">
        <f>IFERROR(I28/#REF!-1, "n/a")</f>
        <v>n/a</v>
      </c>
      <c r="AN28" s="65" t="str">
        <f>IFERROR(J28/#REF!-1, "n/a")</f>
        <v>n/a</v>
      </c>
      <c r="AO28" s="65" t="str">
        <f>IFERROR(K28/#REF!-1, "n/a")</f>
        <v>n/a</v>
      </c>
      <c r="AP28" s="65" t="str">
        <f>IFERROR(L28/#REF!-1, "n/a")</f>
        <v>n/a</v>
      </c>
      <c r="AQ28" s="65" t="str">
        <f>IFERROR(M28/#REF!-1, "n/a")</f>
        <v>n/a</v>
      </c>
      <c r="AR28" s="65" t="str">
        <f>IFERROR(N28/#REF!-1, "n/a")</f>
        <v>n/a</v>
      </c>
      <c r="AS28" s="65" t="str">
        <f>IFERROR(O28/#REF!-1, "n/a")</f>
        <v>n/a</v>
      </c>
    </row>
    <row r="29" spans="1:45" x14ac:dyDescent="0.2">
      <c r="A29" s="32" t="s">
        <v>107</v>
      </c>
      <c r="B29" s="68">
        <v>870.20634920634916</v>
      </c>
      <c r="C29" s="68">
        <v>3412.1269841269841</v>
      </c>
      <c r="D29" s="68">
        <v>7707.3015873015875</v>
      </c>
      <c r="E29" s="68">
        <v>9.9523809523809526</v>
      </c>
      <c r="F29" s="68">
        <v>146.47619047619048</v>
      </c>
      <c r="G29" s="68">
        <v>12146.063492063493</v>
      </c>
      <c r="H29" s="94"/>
      <c r="I29" s="68">
        <v>9.5238095238095237</v>
      </c>
      <c r="J29" s="68">
        <v>242.76190476190476</v>
      </c>
      <c r="K29" s="68">
        <v>6.5555555555555554</v>
      </c>
      <c r="L29" s="68">
        <v>382.25396825396825</v>
      </c>
      <c r="M29" s="68">
        <v>641.09523809523807</v>
      </c>
      <c r="N29" s="68">
        <v>302.26984126984127</v>
      </c>
      <c r="O29" s="68">
        <v>338.82539682539681</v>
      </c>
      <c r="P29" s="36"/>
      <c r="Q29" s="65" t="s">
        <v>111</v>
      </c>
      <c r="R29" s="65" t="s">
        <v>111</v>
      </c>
      <c r="S29" s="65" t="s">
        <v>111</v>
      </c>
      <c r="T29" s="65" t="s">
        <v>111</v>
      </c>
      <c r="U29" s="65" t="s">
        <v>111</v>
      </c>
      <c r="V29" s="65" t="s">
        <v>111</v>
      </c>
      <c r="W29" s="65"/>
      <c r="X29" s="65" t="str">
        <f>IFERROR(I29/#REF!-1, "n/a")</f>
        <v>n/a</v>
      </c>
      <c r="Y29" s="65" t="str">
        <f>IFERROR(J29/#REF!-1, "n/a")</f>
        <v>n/a</v>
      </c>
      <c r="Z29" s="65" t="str">
        <f>IFERROR(K29/#REF!-1, "n/a")</f>
        <v>n/a</v>
      </c>
      <c r="AA29" s="65" t="str">
        <f>IFERROR(L29/#REF!-1, "n/a")</f>
        <v>n/a</v>
      </c>
      <c r="AB29" s="65" t="str">
        <f>IFERROR(M29/#REF!-1, "n/a")</f>
        <v>n/a</v>
      </c>
      <c r="AC29" s="65" t="str">
        <f>IFERROR(N29/#REF!-1, "n/a")</f>
        <v>n/a</v>
      </c>
      <c r="AD29" s="65" t="str">
        <f>IFERROR(O29/#REF!-1, "n/a")</f>
        <v>n/a</v>
      </c>
      <c r="AE29" s="65"/>
      <c r="AF29" s="65">
        <f t="shared" ref="AF29:AF33" si="29">IFERROR(B29/B28-1, "n/a")</f>
        <v>-0.16188533179865083</v>
      </c>
      <c r="AG29" s="65">
        <f t="shared" ref="AG29:AG33" si="30">IFERROR(C29/C28-1, "n/a")</f>
        <v>-2.8807847439146661E-2</v>
      </c>
      <c r="AH29" s="65">
        <f t="shared" ref="AH29:AH33" si="31">IFERROR(D29/D28-1, "n/a")</f>
        <v>-0.21390291107998549</v>
      </c>
      <c r="AI29" s="65">
        <f t="shared" ref="AI29:AI33" si="32">IFERROR(E29/E28-1, "n/a")</f>
        <v>-0.26102081551183343</v>
      </c>
      <c r="AJ29" s="65">
        <f t="shared" ref="AJ29:AJ33" si="33">IFERROR(F29/F28-1, "n/a")</f>
        <v>-5.9980974068542525E-2</v>
      </c>
      <c r="AK29" s="65">
        <f t="shared" ref="AK29:AK33" si="34">IFERROR(G29/G28-1, "n/a")</f>
        <v>-0.1638072741054496</v>
      </c>
      <c r="AL29" s="65"/>
      <c r="AM29" s="65">
        <f t="shared" ref="AM29:AS31" si="35">IFERROR(I29/I28-1, "n/a")</f>
        <v>-0.40235203393098129</v>
      </c>
      <c r="AN29" s="65">
        <f t="shared" si="35"/>
        <v>0.13448692961770536</v>
      </c>
      <c r="AO29" s="65">
        <f t="shared" si="35"/>
        <v>0.51094589012804614</v>
      </c>
      <c r="AP29" s="65">
        <f t="shared" si="35"/>
        <v>-0.15276352083273048</v>
      </c>
      <c r="AQ29" s="65">
        <f t="shared" si="35"/>
        <v>-6.4689160131191414E-2</v>
      </c>
      <c r="AR29" s="65">
        <f t="shared" si="35"/>
        <v>6.5964971203581024E-2</v>
      </c>
      <c r="AS29" s="65">
        <f t="shared" si="35"/>
        <v>-0.15688013312030014</v>
      </c>
    </row>
    <row r="30" spans="1:45" x14ac:dyDescent="0.2">
      <c r="A30" s="32" t="s">
        <v>108</v>
      </c>
      <c r="B30" s="68">
        <v>688.328125</v>
      </c>
      <c r="C30" s="68">
        <v>2859.140625</v>
      </c>
      <c r="D30" s="68">
        <v>7429.109375</v>
      </c>
      <c r="E30" s="68">
        <v>10.171875</v>
      </c>
      <c r="F30" s="68">
        <v>112.484375</v>
      </c>
      <c r="G30" s="68">
        <v>11099.234375</v>
      </c>
      <c r="H30" s="94"/>
      <c r="I30" s="68">
        <v>7.140625</v>
      </c>
      <c r="J30" s="68">
        <v>195.84375</v>
      </c>
      <c r="K30" s="68">
        <v>8.4375</v>
      </c>
      <c r="L30" s="68">
        <v>338.71875</v>
      </c>
      <c r="M30" s="68">
        <v>550.140625</v>
      </c>
      <c r="N30" s="68">
        <v>241.53125</v>
      </c>
      <c r="O30" s="68">
        <v>308.609375</v>
      </c>
      <c r="P30" s="36"/>
      <c r="Q30" s="65" t="s">
        <v>111</v>
      </c>
      <c r="R30" s="65" t="s">
        <v>111</v>
      </c>
      <c r="S30" s="65" t="s">
        <v>111</v>
      </c>
      <c r="T30" s="65" t="s">
        <v>111</v>
      </c>
      <c r="U30" s="65" t="s">
        <v>111</v>
      </c>
      <c r="V30" s="65" t="s">
        <v>111</v>
      </c>
      <c r="W30" s="65"/>
      <c r="X30" s="65" t="str">
        <f>IFERROR(I30/#REF!-1, "n/a")</f>
        <v>n/a</v>
      </c>
      <c r="Y30" s="65" t="str">
        <f>IFERROR(J30/#REF!-1, "n/a")</f>
        <v>n/a</v>
      </c>
      <c r="Z30" s="65" t="str">
        <f>IFERROR(K30/#REF!-1, "n/a")</f>
        <v>n/a</v>
      </c>
      <c r="AA30" s="65" t="str">
        <f>IFERROR(L30/#REF!-1, "n/a")</f>
        <v>n/a</v>
      </c>
      <c r="AB30" s="65" t="str">
        <f>IFERROR(M30/#REF!-1, "n/a")</f>
        <v>n/a</v>
      </c>
      <c r="AC30" s="65" t="str">
        <f>IFERROR(N30/#REF!-1, "n/a")</f>
        <v>n/a</v>
      </c>
      <c r="AD30" s="65" t="str">
        <f>IFERROR(O30/#REF!-1, "n/a")</f>
        <v>n/a</v>
      </c>
      <c r="AE30" s="65"/>
      <c r="AF30" s="65">
        <f t="shared" si="29"/>
        <v>-0.20900585748682121</v>
      </c>
      <c r="AG30" s="65">
        <f t="shared" si="30"/>
        <v>-0.16206499983718203</v>
      </c>
      <c r="AH30" s="65">
        <f t="shared" si="31"/>
        <v>-3.6094631713897374E-2</v>
      </c>
      <c r="AI30" s="65">
        <f t="shared" si="32"/>
        <v>2.2054425837320535E-2</v>
      </c>
      <c r="AJ30" s="65">
        <f t="shared" si="33"/>
        <v>-0.23206375975292592</v>
      </c>
      <c r="AK30" s="65">
        <f t="shared" si="34"/>
        <v>-8.6186698904341719E-2</v>
      </c>
      <c r="AL30" s="65"/>
      <c r="AM30" s="65">
        <f t="shared" si="35"/>
        <v>-0.25023437500000001</v>
      </c>
      <c r="AN30" s="65">
        <f t="shared" si="35"/>
        <v>-0.19326819340918011</v>
      </c>
      <c r="AO30" s="65">
        <f t="shared" si="35"/>
        <v>0.28707627118644075</v>
      </c>
      <c r="AP30" s="65">
        <f t="shared" si="35"/>
        <v>-0.11389082094510428</v>
      </c>
      <c r="AQ30" s="65">
        <f t="shared" si="35"/>
        <v>-0.14187379298818981</v>
      </c>
      <c r="AR30" s="65">
        <f t="shared" si="35"/>
        <v>-0.20094161896759966</v>
      </c>
      <c r="AS30" s="65">
        <f t="shared" si="35"/>
        <v>-8.9178739576501354E-2</v>
      </c>
    </row>
    <row r="31" spans="1:45" x14ac:dyDescent="0.2">
      <c r="A31" s="32" t="s">
        <v>109</v>
      </c>
      <c r="B31" s="68">
        <v>699.265625</v>
      </c>
      <c r="C31" s="68">
        <v>3154.640625</v>
      </c>
      <c r="D31" s="68">
        <v>7396.578125</v>
      </c>
      <c r="E31" s="68">
        <v>12.6875</v>
      </c>
      <c r="F31" s="68">
        <v>113.96875</v>
      </c>
      <c r="G31" s="68">
        <v>11377.140625</v>
      </c>
      <c r="H31" s="94"/>
      <c r="I31" s="68">
        <v>4.71875</v>
      </c>
      <c r="J31" s="68">
        <v>209.15625</v>
      </c>
      <c r="K31" s="68">
        <v>5.515625</v>
      </c>
      <c r="L31" s="68">
        <v>375.75</v>
      </c>
      <c r="M31" s="68">
        <v>595.140625</v>
      </c>
      <c r="N31" s="68">
        <v>238.890625</v>
      </c>
      <c r="O31" s="68">
        <v>356.25</v>
      </c>
      <c r="P31" s="36"/>
      <c r="Q31" s="65" t="s">
        <v>111</v>
      </c>
      <c r="R31" s="65" t="s">
        <v>111</v>
      </c>
      <c r="S31" s="65" t="s">
        <v>111</v>
      </c>
      <c r="T31" s="65" t="s">
        <v>111</v>
      </c>
      <c r="U31" s="65" t="s">
        <v>111</v>
      </c>
      <c r="V31" s="65" t="s">
        <v>111</v>
      </c>
      <c r="W31" s="65"/>
      <c r="X31" s="65" t="str">
        <f>IFERROR(I31/#REF!-1, "n/a")</f>
        <v>n/a</v>
      </c>
      <c r="Y31" s="65" t="str">
        <f>IFERROR(J31/#REF!-1, "n/a")</f>
        <v>n/a</v>
      </c>
      <c r="Z31" s="65" t="str">
        <f>IFERROR(K31/#REF!-1, "n/a")</f>
        <v>n/a</v>
      </c>
      <c r="AA31" s="65" t="str">
        <f>IFERROR(L31/#REF!-1, "n/a")</f>
        <v>n/a</v>
      </c>
      <c r="AB31" s="65" t="str">
        <f>IFERROR(M31/#REF!-1, "n/a")</f>
        <v>n/a</v>
      </c>
      <c r="AC31" s="65" t="str">
        <f>IFERROR(N31/#REF!-1, "n/a")</f>
        <v>n/a</v>
      </c>
      <c r="AD31" s="65" t="str">
        <f>IFERROR(O31/#REF!-1, "n/a")</f>
        <v>n/a</v>
      </c>
      <c r="AE31" s="65"/>
      <c r="AF31" s="65">
        <f t="shared" si="29"/>
        <v>1.5889950741152736E-2</v>
      </c>
      <c r="AG31" s="65">
        <f t="shared" si="30"/>
        <v>0.10335273383064192</v>
      </c>
      <c r="AH31" s="65">
        <f t="shared" si="31"/>
        <v>-4.3788896296872437E-3</v>
      </c>
      <c r="AI31" s="65">
        <f t="shared" si="32"/>
        <v>0.24731182795698925</v>
      </c>
      <c r="AJ31" s="65">
        <f t="shared" si="33"/>
        <v>1.3196277260730582E-2</v>
      </c>
      <c r="AK31" s="65">
        <f t="shared" si="34"/>
        <v>2.5038326123282717E-2</v>
      </c>
      <c r="AL31" s="65"/>
      <c r="AM31" s="65">
        <f t="shared" si="35"/>
        <v>-0.33916849015317285</v>
      </c>
      <c r="AN31" s="65">
        <f t="shared" si="35"/>
        <v>6.7975107707036964E-2</v>
      </c>
      <c r="AO31" s="65">
        <f t="shared" si="35"/>
        <v>-0.34629629629629632</v>
      </c>
      <c r="AP31" s="65">
        <f t="shared" si="35"/>
        <v>0.10932742872958756</v>
      </c>
      <c r="AQ31" s="65">
        <f t="shared" si="35"/>
        <v>8.1797267744042612E-2</v>
      </c>
      <c r="AR31" s="65">
        <f t="shared" si="35"/>
        <v>-1.0932850304049668E-2</v>
      </c>
      <c r="AS31" s="65">
        <f t="shared" si="35"/>
        <v>0.15437193053516274</v>
      </c>
    </row>
    <row r="32" spans="1:45" x14ac:dyDescent="0.2">
      <c r="A32" s="32" t="s">
        <v>133</v>
      </c>
      <c r="B32" s="68">
        <v>736.77049180327867</v>
      </c>
      <c r="C32" s="68">
        <v>3887.4098360655739</v>
      </c>
      <c r="D32" s="68">
        <v>8216.0163934426237</v>
      </c>
      <c r="E32" s="68">
        <v>16.901639344262296</v>
      </c>
      <c r="F32" s="68">
        <v>149.0655737704918</v>
      </c>
      <c r="G32" s="68">
        <v>13006.163934426229</v>
      </c>
      <c r="H32" s="94"/>
      <c r="I32" s="68">
        <v>7.9508196721311473</v>
      </c>
      <c r="J32" s="68">
        <v>246.49180327868854</v>
      </c>
      <c r="K32" s="68">
        <v>6.6229508196721314</v>
      </c>
      <c r="L32" s="68">
        <v>476.26229508196724</v>
      </c>
      <c r="M32" s="68">
        <v>737.32786885245901</v>
      </c>
      <c r="N32" s="68">
        <v>263.44262295081967</v>
      </c>
      <c r="O32" s="68">
        <v>473.88524590163934</v>
      </c>
      <c r="P32" s="36"/>
      <c r="Q32" s="65">
        <f t="shared" ref="Q32:Q33" si="36">IFERROR(B32/B28-1, "n/a")</f>
        <v>-0.29040030925834526</v>
      </c>
      <c r="R32" s="65">
        <f t="shared" ref="R32:U33" si="37">IFERROR(C32/C28-1, "n/a")</f>
        <v>0.10647169467543316</v>
      </c>
      <c r="S32" s="65">
        <f t="shared" si="37"/>
        <v>-0.16201714747410234</v>
      </c>
      <c r="T32" s="65">
        <f t="shared" si="37"/>
        <v>0.25497202316678136</v>
      </c>
      <c r="U32" s="65">
        <f t="shared" si="37"/>
        <v>-4.336346405439484E-2</v>
      </c>
      <c r="V32" s="65">
        <f t="shared" ref="V32" si="38">IFERROR(G32/G28-1, "n/a")</f>
        <v>-0.10459387266782716</v>
      </c>
      <c r="W32" s="65"/>
      <c r="X32" s="65">
        <f t="shared" ref="X32" si="39">IFERROR(I32/I28-1, "n/a")</f>
        <v>-0.50106192340877409</v>
      </c>
      <c r="Y32" s="65">
        <f t="shared" ref="Y32" si="40">IFERROR(J32/J28-1, "n/a")</f>
        <v>0.15191767568242187</v>
      </c>
      <c r="Z32" s="65">
        <f t="shared" ref="Z32" si="41">IFERROR(K32/K28-1, "n/a")</f>
        <v>0.52647937107684806</v>
      </c>
      <c r="AA32" s="65">
        <f t="shared" ref="AA32" si="42">IFERROR(L32/L28-1, "n/a")</f>
        <v>5.5598694994529296E-2</v>
      </c>
      <c r="AB32" s="65">
        <f t="shared" ref="AB32" si="43">IFERROR(M32/M28-1, "n/a")</f>
        <v>7.5707176244263152E-2</v>
      </c>
      <c r="AC32" s="65">
        <f t="shared" ref="AC32" si="44">IFERROR(N32/N28-1, "n/a")</f>
        <v>-7.0960547013775077E-2</v>
      </c>
      <c r="AD32" s="65">
        <f t="shared" ref="AD32" si="45">IFERROR(O32/O28-1, "n/a")</f>
        <v>0.17919751348136281</v>
      </c>
      <c r="AE32" s="65"/>
      <c r="AF32" s="65">
        <f t="shared" si="29"/>
        <v>5.3634649641584486E-2</v>
      </c>
      <c r="AG32" s="65">
        <f t="shared" si="30"/>
        <v>0.23228294381886183</v>
      </c>
      <c r="AH32" s="65">
        <f t="shared" si="31"/>
        <v>0.11078613036925411</v>
      </c>
      <c r="AI32" s="65">
        <f t="shared" si="32"/>
        <v>0.33214891383348144</v>
      </c>
      <c r="AJ32" s="65">
        <f t="shared" si="33"/>
        <v>0.30795129165224489</v>
      </c>
      <c r="AK32" s="65">
        <f t="shared" si="34"/>
        <v>0.1431838950682065</v>
      </c>
      <c r="AL32" s="65"/>
      <c r="AM32" s="65">
        <f t="shared" ref="AM32" si="46">IFERROR(I32/I31-1, "n/a")</f>
        <v>0.68494191727282594</v>
      </c>
      <c r="AN32" s="65">
        <f t="shared" ref="AN32" si="47">IFERROR(J32/J31-1, "n/a")</f>
        <v>0.17850555878052199</v>
      </c>
      <c r="AO32" s="65">
        <f t="shared" ref="AO32" si="48">IFERROR(K32/K31-1, "n/a")</f>
        <v>0.20076162169693035</v>
      </c>
      <c r="AP32" s="65">
        <f t="shared" ref="AP32" si="49">IFERROR(L32/L31-1, "n/a")</f>
        <v>0.26749779130264062</v>
      </c>
      <c r="AQ32" s="65">
        <f t="shared" ref="AQ32" si="50">IFERROR(M32/M31-1, "n/a")</f>
        <v>0.23891369178916166</v>
      </c>
      <c r="AR32" s="65">
        <f t="shared" ref="AR32" si="51">IFERROR(N32/N31-1, "n/a")</f>
        <v>0.10277505846376211</v>
      </c>
      <c r="AS32" s="65">
        <f t="shared" ref="AS32" si="52">IFERROR(O32/O31-1, "n/a")</f>
        <v>0.33020419902214559</v>
      </c>
    </row>
    <row r="33" spans="1:45" x14ac:dyDescent="0.2">
      <c r="A33" s="32" t="s">
        <v>138</v>
      </c>
      <c r="B33" s="68">
        <v>633.73015873015868</v>
      </c>
      <c r="C33" s="68">
        <v>3610.3650793650795</v>
      </c>
      <c r="D33" s="68">
        <v>7428.4920634920636</v>
      </c>
      <c r="E33" s="68">
        <v>12.158730158730158</v>
      </c>
      <c r="F33" s="68">
        <v>133.22222222222223</v>
      </c>
      <c r="G33" s="68">
        <v>11817.968253968254</v>
      </c>
      <c r="H33" s="94"/>
      <c r="I33" s="68">
        <v>9.4761904761904763</v>
      </c>
      <c r="J33" s="68">
        <v>229.71428571428572</v>
      </c>
      <c r="K33" s="68">
        <v>4.4444444444444446</v>
      </c>
      <c r="L33" s="68">
        <v>393.25396825396825</v>
      </c>
      <c r="M33" s="68">
        <v>636.88888888888891</v>
      </c>
      <c r="N33" s="68">
        <v>242</v>
      </c>
      <c r="O33" s="68">
        <v>394.88888888888891</v>
      </c>
      <c r="P33" s="36"/>
      <c r="Q33" s="65">
        <f t="shared" si="36"/>
        <v>-0.27174725936194666</v>
      </c>
      <c r="R33" s="65">
        <f t="shared" si="37"/>
        <v>5.8098100147001341E-2</v>
      </c>
      <c r="S33" s="65">
        <f t="shared" si="37"/>
        <v>-3.6174726089463705E-2</v>
      </c>
      <c r="T33" s="65">
        <f t="shared" si="37"/>
        <v>0.2216905901116426</v>
      </c>
      <c r="U33" s="65">
        <f t="shared" si="37"/>
        <v>-9.0485478977026412E-2</v>
      </c>
      <c r="V33" s="65">
        <f t="shared" ref="V33" si="53">IFERROR(G33/G29-1, "n/a")</f>
        <v>-2.7012475137283998E-2</v>
      </c>
      <c r="W33" s="65"/>
      <c r="X33" s="65">
        <f t="shared" ref="X33" si="54">IFERROR(I33/I29-1, "n/a")</f>
        <v>-5.0000000000000044E-3</v>
      </c>
      <c r="Y33" s="65">
        <f t="shared" ref="Y33" si="55">IFERROR(J33/J29-1, "n/a")</f>
        <v>-5.3746567281286683E-2</v>
      </c>
      <c r="Z33" s="65">
        <f t="shared" ref="Z33" si="56">IFERROR(K33/K29-1, "n/a")</f>
        <v>-0.32203389830508466</v>
      </c>
      <c r="AA33" s="65">
        <f t="shared" ref="AA33" si="57">IFERROR(L33/L29-1, "n/a")</f>
        <v>2.8776679677767536E-2</v>
      </c>
      <c r="AB33" s="65">
        <f t="shared" ref="AB33" si="58">IFERROR(M33/M29-1, "n/a")</f>
        <v>-6.5611924038723179E-3</v>
      </c>
      <c r="AC33" s="65">
        <f t="shared" ref="AC33" si="59">IFERROR(N33/N29-1, "n/a")</f>
        <v>-0.1993908522816783</v>
      </c>
      <c r="AD33" s="65">
        <f t="shared" ref="AD33" si="60">IFERROR(O33/O29-1, "n/a")</f>
        <v>0.16546425559823863</v>
      </c>
      <c r="AE33" s="65"/>
      <c r="AF33" s="65">
        <f t="shared" si="29"/>
        <v>-0.13985404439980242</v>
      </c>
      <c r="AG33" s="65">
        <f t="shared" si="30"/>
        <v>-7.1267185191075666E-2</v>
      </c>
      <c r="AH33" s="65">
        <f t="shared" si="31"/>
        <v>-9.5852331864758722E-2</v>
      </c>
      <c r="AI33" s="65">
        <f t="shared" si="32"/>
        <v>-0.28061829322741072</v>
      </c>
      <c r="AJ33" s="65">
        <f t="shared" si="33"/>
        <v>-0.10628444346689137</v>
      </c>
      <c r="AK33" s="65">
        <f t="shared" si="34"/>
        <v>-9.1356351223047416E-2</v>
      </c>
      <c r="AL33" s="65"/>
      <c r="AM33" s="65">
        <f t="shared" ref="AM33" si="61">IFERROR(I33/I32-1, "n/a")</f>
        <v>0.19185076092292586</v>
      </c>
      <c r="AN33" s="65">
        <f t="shared" ref="AN33" si="62">IFERROR(J33/J32-1, "n/a")</f>
        <v>-6.8065214912780725E-2</v>
      </c>
      <c r="AO33" s="65">
        <f t="shared" ref="AO33" si="63">IFERROR(K33/K32-1, "n/a")</f>
        <v>-0.32893289328932895</v>
      </c>
      <c r="AP33" s="65">
        <f t="shared" ref="AP33" si="64">IFERROR(L33/L32-1, "n/a")</f>
        <v>-0.1742911997971891</v>
      </c>
      <c r="AQ33" s="65">
        <f t="shared" ref="AQ33" si="65">IFERROR(M33/M32-1, "n/a")</f>
        <v>-0.13622024096266483</v>
      </c>
      <c r="AR33" s="65">
        <f t="shared" ref="AR33" si="66">IFERROR(N33/N32-1, "n/a")</f>
        <v>-8.1393901680149372E-2</v>
      </c>
      <c r="AS33" s="65">
        <f t="shared" ref="AS33" si="67">IFERROR(O33/O32-1, "n/a")</f>
        <v>-0.16669933849163787</v>
      </c>
    </row>
    <row r="34" spans="1:45" x14ac:dyDescent="0.2">
      <c r="A34" s="32" t="s">
        <v>139</v>
      </c>
      <c r="B34" s="68">
        <v>566.34375</v>
      </c>
      <c r="C34" s="68">
        <v>3400.234375</v>
      </c>
      <c r="D34" s="68">
        <v>7248.390625</v>
      </c>
      <c r="E34" s="68">
        <v>14.78125</v>
      </c>
      <c r="F34" s="68">
        <v>108.171875</v>
      </c>
      <c r="G34" s="68">
        <v>11337.921875</v>
      </c>
      <c r="H34" s="94"/>
      <c r="I34" s="68">
        <v>10.953125</v>
      </c>
      <c r="J34" s="68">
        <v>197.359375</v>
      </c>
      <c r="K34" s="68">
        <v>2.34375</v>
      </c>
      <c r="L34" s="68">
        <v>333.484375</v>
      </c>
      <c r="M34" s="68">
        <v>544.140625</v>
      </c>
      <c r="N34" s="68">
        <v>218.53125</v>
      </c>
      <c r="O34" s="68">
        <v>325.609375</v>
      </c>
      <c r="P34" s="36"/>
      <c r="Q34" s="65">
        <f t="shared" ref="Q34:Q35" si="68">IFERROR(B34/B30-1, "n/a")</f>
        <v>-0.17721835062311309</v>
      </c>
      <c r="R34" s="65">
        <f t="shared" ref="R34:R35" si="69">IFERROR(C34/C30-1, "n/a")</f>
        <v>0.1892504850124328</v>
      </c>
      <c r="S34" s="65">
        <f t="shared" ref="S34:S35" si="70">IFERROR(D34/D30-1, "n/a")</f>
        <v>-2.4325762467321321E-2</v>
      </c>
      <c r="T34" s="65">
        <f t="shared" ref="T34:T35" si="71">IFERROR(E34/E30-1, "n/a")</f>
        <v>0.45314900153609838</v>
      </c>
      <c r="U34" s="65">
        <f t="shared" ref="U34:U35" si="72">IFERROR(F34/F30-1, "n/a")</f>
        <v>-3.833865814696491E-2</v>
      </c>
      <c r="V34" s="65">
        <f t="shared" ref="V34:V35" si="73">IFERROR(G34/G30-1, "n/a")</f>
        <v>2.1504861681056253E-2</v>
      </c>
      <c r="W34" s="65"/>
      <c r="X34" s="65">
        <f t="shared" ref="X34:X35" si="74">IFERROR(I34/I30-1, "n/a")</f>
        <v>0.53391684901531722</v>
      </c>
      <c r="Y34" s="65">
        <f t="shared" ref="Y34:Y35" si="75">IFERROR(J34/J30-1, "n/a")</f>
        <v>7.7389500558480151E-3</v>
      </c>
      <c r="Z34" s="65">
        <f t="shared" ref="Z34:Z35" si="76">IFERROR(K34/K30-1, "n/a")</f>
        <v>-0.72222222222222221</v>
      </c>
      <c r="AA34" s="65">
        <f t="shared" ref="AA34:AA35" si="77">IFERROR(L34/L30-1, "n/a")</f>
        <v>-1.5453455115785553E-2</v>
      </c>
      <c r="AB34" s="65">
        <f t="shared" ref="AB34:AB35" si="78">IFERROR(M34/M30-1, "n/a")</f>
        <v>-1.0906302365872311E-2</v>
      </c>
      <c r="AC34" s="65">
        <f t="shared" ref="AC34:AC35" si="79">IFERROR(N34/N30-1, "n/a")</f>
        <v>-9.5225773062491914E-2</v>
      </c>
      <c r="AD34" s="65">
        <f t="shared" ref="AD34:AD35" si="80">IFERROR(O34/O30-1, "n/a")</f>
        <v>5.5085818439572609E-2</v>
      </c>
      <c r="AE34" s="65"/>
      <c r="AF34" s="65">
        <f t="shared" ref="AF34:AF35" si="81">IFERROR(B34/B33-1, "n/a")</f>
        <v>-0.10633296806512205</v>
      </c>
      <c r="AG34" s="65">
        <f t="shared" ref="AG34:AG35" si="82">IFERROR(C34/C33-1, "n/a")</f>
        <v>-5.8202065371747214E-2</v>
      </c>
      <c r="AH34" s="65">
        <f t="shared" ref="AH34:AH35" si="83">IFERROR(D34/D33-1, "n/a")</f>
        <v>-2.4244683436788872E-2</v>
      </c>
      <c r="AI34" s="65">
        <f t="shared" ref="AI34:AI35" si="84">IFERROR(E34/E33-1, "n/a")</f>
        <v>0.21569027415143616</v>
      </c>
      <c r="AJ34" s="65">
        <f t="shared" ref="AJ34:AJ35" si="85">IFERROR(F34/F33-1, "n/a")</f>
        <v>-0.18803429941618022</v>
      </c>
      <c r="AK34" s="65">
        <f t="shared" ref="AK34:AK35" si="86">IFERROR(G34/G33-1, "n/a")</f>
        <v>-4.0620043027029151E-2</v>
      </c>
      <c r="AL34" s="65"/>
      <c r="AM34" s="65">
        <f t="shared" ref="AM34:AM35" si="87">IFERROR(I34/I33-1, "n/a")</f>
        <v>0.15585741206030157</v>
      </c>
      <c r="AN34" s="65">
        <f t="shared" ref="AN34:AN35" si="88">IFERROR(J34/J33-1, "n/a")</f>
        <v>-0.14084849191542292</v>
      </c>
      <c r="AO34" s="65">
        <f t="shared" ref="AO34:AO35" si="89">IFERROR(K34/K33-1, "n/a")</f>
        <v>-0.47265625</v>
      </c>
      <c r="AP34" s="65">
        <f t="shared" ref="AP34:AP35" si="90">IFERROR(L34/L33-1, "n/a")</f>
        <v>-0.15198726034308774</v>
      </c>
      <c r="AQ34" s="65">
        <f t="shared" ref="AQ34:AQ35" si="91">IFERROR(M34/M33-1, "n/a")</f>
        <v>-0.1456270717027216</v>
      </c>
      <c r="AR34" s="65">
        <f t="shared" ref="AR34:AR35" si="92">IFERROR(N34/N33-1, "n/a")</f>
        <v>-9.6978305785124008E-2</v>
      </c>
      <c r="AS34" s="65">
        <f t="shared" ref="AS34:AS35" si="93">IFERROR(O34/O33-1, "n/a")</f>
        <v>-0.17544052476083294</v>
      </c>
    </row>
    <row r="35" spans="1:45" x14ac:dyDescent="0.2">
      <c r="A35" s="32" t="s">
        <v>142</v>
      </c>
      <c r="B35" s="68">
        <v>588.125</v>
      </c>
      <c r="C35" s="68">
        <v>3468.375</v>
      </c>
      <c r="D35" s="68">
        <v>7089.9375</v>
      </c>
      <c r="E35" s="68">
        <v>14.40625</v>
      </c>
      <c r="F35" s="68">
        <v>108.96875</v>
      </c>
      <c r="G35" s="68">
        <v>11269.8125</v>
      </c>
      <c r="H35" s="94"/>
      <c r="I35" s="68">
        <v>4.265625</v>
      </c>
      <c r="J35" s="68">
        <v>191.421875</v>
      </c>
      <c r="K35" s="68">
        <v>3.0625</v>
      </c>
      <c r="L35" s="68">
        <v>328.84375</v>
      </c>
      <c r="M35" s="68">
        <v>527.59375</v>
      </c>
      <c r="N35" s="68">
        <v>212.890625</v>
      </c>
      <c r="O35" s="68">
        <v>314.703125</v>
      </c>
      <c r="P35" s="36"/>
      <c r="Q35" s="65">
        <f t="shared" si="68"/>
        <v>-0.15893906553750592</v>
      </c>
      <c r="R35" s="65">
        <f t="shared" si="69"/>
        <v>9.945170061962294E-2</v>
      </c>
      <c r="S35" s="65">
        <f t="shared" si="70"/>
        <v>-4.1457092701227993E-2</v>
      </c>
      <c r="T35" s="65">
        <f t="shared" si="71"/>
        <v>0.1354679802955665</v>
      </c>
      <c r="U35" s="65">
        <f t="shared" si="72"/>
        <v>-4.3871675349602457E-2</v>
      </c>
      <c r="V35" s="65">
        <f t="shared" si="73"/>
        <v>-9.4336642692240957E-3</v>
      </c>
      <c r="W35" s="65"/>
      <c r="X35" s="65">
        <f t="shared" si="74"/>
        <v>-9.6026490066225212E-2</v>
      </c>
      <c r="Y35" s="65">
        <f t="shared" si="75"/>
        <v>-8.4790079187210488E-2</v>
      </c>
      <c r="Z35" s="65">
        <f t="shared" si="76"/>
        <v>-0.44475920679886682</v>
      </c>
      <c r="AA35" s="65">
        <f t="shared" si="77"/>
        <v>-0.12483366600133072</v>
      </c>
      <c r="AB35" s="65">
        <f t="shared" si="78"/>
        <v>-0.11349733518863714</v>
      </c>
      <c r="AC35" s="65">
        <f t="shared" si="79"/>
        <v>-0.10883641833998303</v>
      </c>
      <c r="AD35" s="65">
        <f t="shared" si="80"/>
        <v>-0.11662280701754391</v>
      </c>
      <c r="AE35" s="65"/>
      <c r="AF35" s="65">
        <f t="shared" si="81"/>
        <v>3.8459416211443997E-2</v>
      </c>
      <c r="AG35" s="65">
        <f t="shared" si="82"/>
        <v>2.0039978861751351E-2</v>
      </c>
      <c r="AH35" s="65">
        <f t="shared" si="83"/>
        <v>-2.1860456092623992E-2</v>
      </c>
      <c r="AI35" s="65">
        <f t="shared" si="84"/>
        <v>-2.5369978858350906E-2</v>
      </c>
      <c r="AJ35" s="65">
        <f t="shared" si="85"/>
        <v>7.3667485194279791E-3</v>
      </c>
      <c r="AK35" s="65">
        <f t="shared" si="86"/>
        <v>-6.0072185847549475E-3</v>
      </c>
      <c r="AL35" s="65"/>
      <c r="AM35" s="65">
        <f t="shared" si="87"/>
        <v>-0.6105563480741798</v>
      </c>
      <c r="AN35" s="65">
        <f t="shared" si="88"/>
        <v>-3.0084712215976528E-2</v>
      </c>
      <c r="AO35" s="65">
        <f t="shared" si="89"/>
        <v>0.30666666666666664</v>
      </c>
      <c r="AP35" s="65">
        <f t="shared" si="90"/>
        <v>-1.3915569507566894E-2</v>
      </c>
      <c r="AQ35" s="65">
        <f t="shared" si="91"/>
        <v>-3.0409188801148623E-2</v>
      </c>
      <c r="AR35" s="65">
        <f t="shared" si="92"/>
        <v>-2.5811525811525793E-2</v>
      </c>
      <c r="AS35" s="65">
        <f t="shared" si="93"/>
        <v>-3.3494889390085936E-2</v>
      </c>
    </row>
    <row r="36" spans="1:45" x14ac:dyDescent="0.2">
      <c r="A36" s="32" t="s">
        <v>145</v>
      </c>
      <c r="B36" s="68">
        <v>644.80645161290317</v>
      </c>
      <c r="C36" s="68">
        <v>3990.0645161290322</v>
      </c>
      <c r="D36" s="68">
        <v>8628.3064516129034</v>
      </c>
      <c r="E36" s="68">
        <v>10.209677419354838</v>
      </c>
      <c r="F36" s="68">
        <v>131.01612903225808</v>
      </c>
      <c r="G36" s="68">
        <v>13404.403225806451</v>
      </c>
      <c r="H36" s="94"/>
      <c r="I36" s="68">
        <v>9.4032258064516121</v>
      </c>
      <c r="J36" s="68">
        <v>257.98387096774195</v>
      </c>
      <c r="K36" s="68">
        <v>2.7580645161290325</v>
      </c>
      <c r="L36" s="68">
        <v>351.87096774193549</v>
      </c>
      <c r="M36" s="68">
        <v>622.01612903225805</v>
      </c>
      <c r="N36" s="68">
        <v>283.16129032258067</v>
      </c>
      <c r="O36" s="68">
        <v>338.85483870967744</v>
      </c>
      <c r="P36" s="36"/>
      <c r="Q36" s="65">
        <f t="shared" ref="Q36:Q37" si="94">IFERROR(B36/B32-1, "n/a")</f>
        <v>-0.12482047152199238</v>
      </c>
      <c r="R36" s="65">
        <f t="shared" ref="R36:R37" si="95">IFERROR(C36/C32-1, "n/a")</f>
        <v>2.6406961033816456E-2</v>
      </c>
      <c r="S36" s="65">
        <f t="shared" ref="S36:S37" si="96">IFERROR(D36/D32-1, "n/a")</f>
        <v>5.0181260409769557E-2</v>
      </c>
      <c r="T36" s="65">
        <f t="shared" ref="T36:T37" si="97">IFERROR(E36/E32-1, "n/a")</f>
        <v>-0.39593567159976228</v>
      </c>
      <c r="U36" s="65">
        <f t="shared" ref="U36:U37" si="98">IFERROR(F36/F32-1, "n/a")</f>
        <v>-0.12108392489082331</v>
      </c>
      <c r="V36" s="65">
        <f t="shared" ref="V36:V37" si="99">IFERROR(G36/G32-1, "n/a")</f>
        <v>3.0619273552758619E-2</v>
      </c>
      <c r="W36" s="65"/>
      <c r="X36" s="65">
        <f t="shared" ref="X36:X37" si="100">IFERROR(I36/I32-1, "n/a")</f>
        <v>0.18267376122381096</v>
      </c>
      <c r="Y36" s="65">
        <f t="shared" ref="Y36:Y37" si="101">IFERROR(J36/J32-1, "n/a")</f>
        <v>4.6622514567189244E-2</v>
      </c>
      <c r="Z36" s="65">
        <f t="shared" ref="Z36:Z37" si="102">IFERROR(K36/K32-1, "n/a")</f>
        <v>-0.5835595656339827</v>
      </c>
      <c r="AA36" s="65">
        <f t="shared" ref="AA36:AA37" si="103">IFERROR(L36/L32-1, "n/a")</f>
        <v>-0.26118239597073989</v>
      </c>
      <c r="AB36" s="65">
        <f t="shared" ref="AB36:AB37" si="104">IFERROR(M36/M32-1, "n/a")</f>
        <v>-0.15639140291776366</v>
      </c>
      <c r="AC36" s="65">
        <f t="shared" ref="AC36:AC37" si="105">IFERROR(N36/N32-1, "n/a")</f>
        <v>7.4849950820001343E-2</v>
      </c>
      <c r="AD36" s="65">
        <f t="shared" ref="AD36:AD37" si="106">IFERROR(O36/O32-1, "n/a")</f>
        <v>-0.28494326075724485</v>
      </c>
      <c r="AE36" s="65"/>
      <c r="AF36" s="65">
        <f t="shared" ref="AF36:AF37" si="107">IFERROR(B36/B35-1, "n/a")</f>
        <v>9.637653834287474E-2</v>
      </c>
      <c r="AG36" s="65">
        <f t="shared" ref="AG36:AG37" si="108">IFERROR(C36/C35-1, "n/a")</f>
        <v>0.15041323851343424</v>
      </c>
      <c r="AH36" s="65">
        <f t="shared" ref="AH36:AH37" si="109">IFERROR(D36/D35-1, "n/a")</f>
        <v>0.21697919785793651</v>
      </c>
      <c r="AI36" s="65">
        <f t="shared" ref="AI36:AI37" si="110">IFERROR(E36/E35-1, "n/a")</f>
        <v>-0.29130221817927371</v>
      </c>
      <c r="AJ36" s="65">
        <f t="shared" ref="AJ36:AJ37" si="111">IFERROR(F36/F35-1, "n/a")</f>
        <v>0.20232753915464818</v>
      </c>
      <c r="AK36" s="65">
        <f t="shared" ref="AK36:AK37" si="112">IFERROR(G36/G35-1, "n/a")</f>
        <v>0.18940782961619385</v>
      </c>
      <c r="AL36" s="65"/>
      <c r="AM36" s="65">
        <f t="shared" ref="AM36:AM37" si="113">IFERROR(I36/I35-1, "n/a")</f>
        <v>1.204419236677301</v>
      </c>
      <c r="AN36" s="65">
        <f t="shared" ref="AN36:AN37" si="114">IFERROR(J36/J35-1, "n/a")</f>
        <v>0.34772408308999148</v>
      </c>
      <c r="AO36" s="65">
        <f t="shared" ref="AO36:AO37" si="115">IFERROR(K36/K35-1, "n/a")</f>
        <v>-9.9407504937458757E-2</v>
      </c>
      <c r="AP36" s="65">
        <f t="shared" ref="AP36:AP37" si="116">IFERROR(L36/L35-1, "n/a")</f>
        <v>7.0024799747404387E-2</v>
      </c>
      <c r="AQ36" s="65">
        <f t="shared" ref="AQ36:AQ37" si="117">IFERROR(M36/M35-1, "n/a")</f>
        <v>0.17896796357473543</v>
      </c>
      <c r="AR36" s="65">
        <f t="shared" ref="AR36:AR37" si="118">IFERROR(N36/N35-1, "n/a")</f>
        <v>0.3300787215152412</v>
      </c>
      <c r="AS36" s="65">
        <f t="shared" ref="AS36:AS37" si="119">IFERROR(O36/O35-1, "n/a")</f>
        <v>7.6744435599987781E-2</v>
      </c>
    </row>
    <row r="37" spans="1:45" x14ac:dyDescent="0.2">
      <c r="A37" s="32" t="s">
        <v>146</v>
      </c>
      <c r="B37" s="68">
        <v>551.37096774193549</v>
      </c>
      <c r="C37" s="68">
        <v>5314.7419354838712</v>
      </c>
      <c r="D37" s="68">
        <v>7543.1612903225805</v>
      </c>
      <c r="E37" s="68">
        <v>6.032258064516129</v>
      </c>
      <c r="F37" s="68">
        <v>125.56451612903226</v>
      </c>
      <c r="G37" s="68">
        <v>13540.870967741936</v>
      </c>
      <c r="H37" s="94"/>
      <c r="I37" s="68">
        <v>5.967741935483871</v>
      </c>
      <c r="J37" s="68">
        <v>226.43548387096774</v>
      </c>
      <c r="K37" s="68">
        <v>5.032258064516129</v>
      </c>
      <c r="L37" s="68">
        <v>301.82258064516128</v>
      </c>
      <c r="M37" s="68">
        <v>539.25806451612902</v>
      </c>
      <c r="N37" s="68">
        <v>250.90322580645162</v>
      </c>
      <c r="O37" s="68">
        <v>288.35483870967744</v>
      </c>
      <c r="P37" s="36"/>
      <c r="Q37" s="65">
        <f t="shared" si="94"/>
        <v>-0.12995939968085313</v>
      </c>
      <c r="R37" s="65">
        <f t="shared" si="95"/>
        <v>0.47207881160276566</v>
      </c>
      <c r="S37" s="65">
        <f t="shared" si="96"/>
        <v>1.5436406992217044E-2</v>
      </c>
      <c r="T37" s="65">
        <f t="shared" si="97"/>
        <v>-0.50387433673039661</v>
      </c>
      <c r="U37" s="65">
        <f t="shared" si="98"/>
        <v>-5.7480696279157417E-2</v>
      </c>
      <c r="V37" s="65">
        <f t="shared" si="99"/>
        <v>0.14578671026596823</v>
      </c>
      <c r="W37" s="65"/>
      <c r="X37" s="65">
        <f t="shared" si="100"/>
        <v>-0.37023828821526994</v>
      </c>
      <c r="Y37" s="65">
        <f t="shared" si="101"/>
        <v>-1.4273391108971301E-2</v>
      </c>
      <c r="Z37" s="65">
        <f t="shared" si="102"/>
        <v>0.13225806451612887</v>
      </c>
      <c r="AA37" s="65">
        <f t="shared" si="103"/>
        <v>-0.23249959311220336</v>
      </c>
      <c r="AB37" s="65">
        <f t="shared" si="104"/>
        <v>-0.153293339036085</v>
      </c>
      <c r="AC37" s="65">
        <f t="shared" si="105"/>
        <v>3.6790189282857932E-2</v>
      </c>
      <c r="AD37" s="65">
        <f t="shared" si="106"/>
        <v>-0.26978234429175663</v>
      </c>
      <c r="AE37" s="65"/>
      <c r="AF37" s="65">
        <f t="shared" si="107"/>
        <v>-0.14490469758367097</v>
      </c>
      <c r="AG37" s="65">
        <f t="shared" si="108"/>
        <v>0.33199398505966449</v>
      </c>
      <c r="AH37" s="65">
        <f t="shared" si="109"/>
        <v>-0.12576571861184593</v>
      </c>
      <c r="AI37" s="65">
        <f t="shared" si="110"/>
        <v>-0.40916271721958919</v>
      </c>
      <c r="AJ37" s="65">
        <f t="shared" si="111"/>
        <v>-4.1610242521236129E-2</v>
      </c>
      <c r="AK37" s="65">
        <f t="shared" si="112"/>
        <v>1.018081444108998E-2</v>
      </c>
      <c r="AL37" s="65"/>
      <c r="AM37" s="65">
        <f t="shared" si="113"/>
        <v>-0.36535162950257283</v>
      </c>
      <c r="AN37" s="65">
        <f t="shared" si="114"/>
        <v>-0.12228821506720855</v>
      </c>
      <c r="AO37" s="65">
        <f t="shared" si="115"/>
        <v>0.82456140350877183</v>
      </c>
      <c r="AP37" s="65">
        <f t="shared" si="116"/>
        <v>-0.14223505683901727</v>
      </c>
      <c r="AQ37" s="65">
        <f t="shared" si="117"/>
        <v>-0.13304810060936079</v>
      </c>
      <c r="AR37" s="65">
        <f t="shared" si="118"/>
        <v>-0.11392116655274553</v>
      </c>
      <c r="AS37" s="65">
        <f t="shared" si="119"/>
        <v>-0.14903136750916268</v>
      </c>
    </row>
    <row r="38" spans="1:45" x14ac:dyDescent="0.2">
      <c r="A38" s="32" t="s">
        <v>147</v>
      </c>
      <c r="B38" s="68">
        <v>513.734375</v>
      </c>
      <c r="C38" s="68">
        <v>5717.5625</v>
      </c>
      <c r="D38" s="68">
        <v>7128.234375</v>
      </c>
      <c r="E38" s="68">
        <v>6.859375</v>
      </c>
      <c r="F38" s="68">
        <v>120.40625</v>
      </c>
      <c r="G38" s="68">
        <v>13486.796875</v>
      </c>
      <c r="H38" s="94"/>
      <c r="I38" s="68">
        <v>6.578125</v>
      </c>
      <c r="J38" s="68">
        <v>207.765625</v>
      </c>
      <c r="K38" s="68">
        <v>2.140625</v>
      </c>
      <c r="L38" s="68">
        <v>277.265625</v>
      </c>
      <c r="M38" s="68">
        <v>493.75</v>
      </c>
      <c r="N38" s="68">
        <v>240.8125</v>
      </c>
      <c r="O38" s="68">
        <v>252.9375</v>
      </c>
      <c r="P38" s="36"/>
      <c r="Q38" s="65">
        <f t="shared" ref="Q38:Q39" si="120">IFERROR(B38/B34-1, "n/a")</f>
        <v>-9.2893008883738859E-2</v>
      </c>
      <c r="R38" s="65">
        <f t="shared" ref="R38:R39" si="121">IFERROR(C38/C34-1, "n/a")</f>
        <v>0.68152011580084104</v>
      </c>
      <c r="S38" s="65">
        <f t="shared" ref="S38:S39" si="122">IFERROR(D38/D34-1, "n/a")</f>
        <v>-1.6576955660415948E-2</v>
      </c>
      <c r="T38" s="65">
        <f t="shared" ref="T38:T39" si="123">IFERROR(E38/E34-1, "n/a")</f>
        <v>-0.53594080338266381</v>
      </c>
      <c r="U38" s="65">
        <f t="shared" ref="U38:U39" si="124">IFERROR(F38/F34-1, "n/a")</f>
        <v>0.11310125668062976</v>
      </c>
      <c r="V38" s="65">
        <f t="shared" ref="V38:V39" si="125">IFERROR(G38/G34-1, "n/a")</f>
        <v>0.18952988243270985</v>
      </c>
      <c r="W38" s="65"/>
      <c r="X38" s="65">
        <f t="shared" ref="X38:X39" si="126">IFERROR(I38/I34-1, "n/a")</f>
        <v>-0.39942938659058491</v>
      </c>
      <c r="Y38" s="65">
        <f t="shared" ref="Y38:Y39" si="127">IFERROR(J38/J34-1, "n/a")</f>
        <v>5.2727416673264083E-2</v>
      </c>
      <c r="Z38" s="65">
        <f t="shared" ref="Z38:Z39" si="128">IFERROR(K38/K34-1, "n/a")</f>
        <v>-8.666666666666667E-2</v>
      </c>
      <c r="AA38" s="65">
        <f t="shared" ref="AA38:AA39" si="129">IFERROR(L38/L34-1, "n/a")</f>
        <v>-0.16857986224991806</v>
      </c>
      <c r="AB38" s="65">
        <f t="shared" ref="AB38:AB39" si="130">IFERROR(M38/M34-1, "n/a")</f>
        <v>-9.2605886575735874E-2</v>
      </c>
      <c r="AC38" s="65">
        <f t="shared" ref="AC38:AC39" si="131">IFERROR(N38/N34-1, "n/a")</f>
        <v>0.10195910195910196</v>
      </c>
      <c r="AD38" s="65">
        <f t="shared" ref="AD38:AD39" si="132">IFERROR(O38/O34-1, "n/a")</f>
        <v>-0.2231872930562887</v>
      </c>
      <c r="AE38" s="65"/>
      <c r="AF38" s="65">
        <f t="shared" ref="AF38:AF39" si="133">IFERROR(B38/B37-1, "n/a")</f>
        <v>-6.8260019014187545E-2</v>
      </c>
      <c r="AG38" s="65">
        <f t="shared" ref="AG38:AG39" si="134">IFERROR(C38/C37-1, "n/a")</f>
        <v>7.5793061903287828E-2</v>
      </c>
      <c r="AH38" s="65">
        <f t="shared" ref="AH38:AH39" si="135">IFERROR(D38/D37-1, "n/a")</f>
        <v>-5.5007032111974885E-2</v>
      </c>
      <c r="AI38" s="65">
        <f t="shared" ref="AI38:AI39" si="136">IFERROR(E38/E37-1, "n/a")</f>
        <v>0.13711564171123003</v>
      </c>
      <c r="AJ38" s="65">
        <f t="shared" ref="AJ38:AJ39" si="137">IFERROR(F38/F37-1, "n/a")</f>
        <v>-4.1080603725112352E-2</v>
      </c>
      <c r="AK38" s="65">
        <f t="shared" ref="AK38:AK39" si="138">IFERROR(G38/G37-1, "n/a")</f>
        <v>-3.9933984210288598E-3</v>
      </c>
      <c r="AL38" s="65"/>
      <c r="AM38" s="65">
        <f t="shared" ref="AM38" si="139">IFERROR(I38/I37-1, "n/a")</f>
        <v>0.10228040540540539</v>
      </c>
      <c r="AN38" s="65">
        <f t="shared" ref="AN38" si="140">IFERROR(J38/J37-1, "n/a")</f>
        <v>-8.2451118313270233E-2</v>
      </c>
      <c r="AO38" s="65">
        <f t="shared" ref="AO38" si="141">IFERROR(K38/K37-1, "n/a")</f>
        <v>-0.57461939102564097</v>
      </c>
      <c r="AP38" s="65">
        <f t="shared" ref="AP38" si="142">IFERROR(L38/L37-1, "n/a")</f>
        <v>-8.1362221450328676E-2</v>
      </c>
      <c r="AQ38" s="65">
        <f t="shared" ref="AQ38" si="143">IFERROR(M38/M37-1, "n/a")</f>
        <v>-8.4390141771849003E-2</v>
      </c>
      <c r="AR38" s="65">
        <f t="shared" ref="AR38" si="144">IFERROR(N38/N37-1, "n/a")</f>
        <v>-4.0217600925687824E-2</v>
      </c>
      <c r="AS38" s="65">
        <f t="shared" ref="AS38" si="145">IFERROR(O38/O37-1, "n/a")</f>
        <v>-0.12282553976954924</v>
      </c>
    </row>
    <row r="39" spans="1:45" x14ac:dyDescent="0.2">
      <c r="A39" s="32" t="s">
        <v>148</v>
      </c>
      <c r="B39" s="68">
        <v>514.53968253968253</v>
      </c>
      <c r="C39" s="68">
        <v>5218.8730158730159</v>
      </c>
      <c r="D39" s="68">
        <v>6727.3809523809523</v>
      </c>
      <c r="E39" s="68">
        <v>6.0793650793650791</v>
      </c>
      <c r="F39" s="68">
        <v>108.3015873015873</v>
      </c>
      <c r="G39" s="68">
        <v>12575.174603174602</v>
      </c>
      <c r="H39" s="94"/>
      <c r="I39" s="68">
        <v>7.5555555555555554</v>
      </c>
      <c r="J39" s="68">
        <v>210.88888888888889</v>
      </c>
      <c r="K39" s="68">
        <v>3.2380952380952381</v>
      </c>
      <c r="L39" s="68">
        <v>283.96825396825398</v>
      </c>
      <c r="M39" s="68">
        <v>505.65079365079367</v>
      </c>
      <c r="N39" s="68">
        <v>257.17460317460319</v>
      </c>
      <c r="O39" s="68">
        <v>248.47619047619048</v>
      </c>
      <c r="P39" s="36"/>
      <c r="Q39" s="65">
        <f t="shared" si="120"/>
        <v>-0.12511849940117736</v>
      </c>
      <c r="R39" s="65">
        <f t="shared" si="121"/>
        <v>0.50470263909554647</v>
      </c>
      <c r="S39" s="65">
        <f t="shared" si="122"/>
        <v>-5.1136776257766359E-2</v>
      </c>
      <c r="T39" s="65">
        <f t="shared" si="123"/>
        <v>-0.57800502702888823</v>
      </c>
      <c r="U39" s="65">
        <f t="shared" si="124"/>
        <v>-6.1225140089493646E-3</v>
      </c>
      <c r="V39" s="65">
        <f t="shared" si="125"/>
        <v>0.11582820061776555</v>
      </c>
      <c r="W39" s="65"/>
      <c r="X39" s="65">
        <f t="shared" si="126"/>
        <v>0.77126577126577112</v>
      </c>
      <c r="Y39" s="65">
        <f t="shared" si="127"/>
        <v>0.10169691363063338</v>
      </c>
      <c r="Z39" s="65">
        <f t="shared" si="128"/>
        <v>5.7337220602526662E-2</v>
      </c>
      <c r="AA39" s="65">
        <f t="shared" si="129"/>
        <v>-0.13646449425219731</v>
      </c>
      <c r="AB39" s="65">
        <f t="shared" si="130"/>
        <v>-4.1590629815471347E-2</v>
      </c>
      <c r="AC39" s="65">
        <f t="shared" si="131"/>
        <v>0.2080128149118976</v>
      </c>
      <c r="AD39" s="65">
        <f t="shared" si="132"/>
        <v>-0.21044257035518643</v>
      </c>
      <c r="AE39" s="65"/>
      <c r="AF39" s="65">
        <f t="shared" si="133"/>
        <v>1.5675562681249922E-3</v>
      </c>
      <c r="AG39" s="65">
        <f t="shared" si="134"/>
        <v>-8.7220644134101577E-2</v>
      </c>
      <c r="AH39" s="65">
        <f t="shared" si="135"/>
        <v>-5.6234601940827411E-2</v>
      </c>
      <c r="AI39" s="65">
        <f t="shared" si="136"/>
        <v>-0.113714430343132</v>
      </c>
      <c r="AJ39" s="65">
        <f t="shared" si="137"/>
        <v>-0.10053184696319917</v>
      </c>
      <c r="AK39" s="65">
        <f t="shared" si="138"/>
        <v>-6.7593682938551503E-2</v>
      </c>
      <c r="AL39" s="65"/>
      <c r="AM39" s="65"/>
      <c r="AN39" s="65"/>
      <c r="AO39" s="65"/>
      <c r="AP39" s="65"/>
      <c r="AQ39" s="65"/>
      <c r="AR39" s="65"/>
      <c r="AS39" s="65"/>
    </row>
    <row r="40" spans="1:45" x14ac:dyDescent="0.2">
      <c r="B40" s="94"/>
      <c r="C40" s="94"/>
      <c r="D40" s="94"/>
      <c r="E40" s="94"/>
      <c r="F40" s="94"/>
      <c r="G40" s="94"/>
      <c r="H40" s="94"/>
      <c r="I40" s="94"/>
      <c r="J40" s="94"/>
      <c r="K40" s="94"/>
      <c r="L40" s="94"/>
      <c r="M40" s="94"/>
      <c r="N40" s="94"/>
      <c r="O40" s="94"/>
      <c r="P40" s="36"/>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row>
    <row r="41" spans="1:45" x14ac:dyDescent="0.2">
      <c r="A41" s="53">
        <v>43831</v>
      </c>
      <c r="B41" s="68">
        <v>1067.5714285714287</v>
      </c>
      <c r="C41" s="68">
        <v>3041.5238095238096</v>
      </c>
      <c r="D41" s="68">
        <v>9203.0952380952385</v>
      </c>
      <c r="E41" s="68">
        <v>13.142857142857142</v>
      </c>
      <c r="F41" s="68">
        <v>139.85714285714286</v>
      </c>
      <c r="G41" s="68">
        <v>13465.190476190477</v>
      </c>
      <c r="H41" s="94"/>
      <c r="I41" s="68">
        <v>17.476190476190474</v>
      </c>
      <c r="J41" s="68">
        <v>203.0952380952381</v>
      </c>
      <c r="K41" s="68">
        <v>2.3333333333333335</v>
      </c>
      <c r="L41" s="68">
        <v>467.85714285714283</v>
      </c>
      <c r="M41" s="68">
        <v>690.76190476190482</v>
      </c>
      <c r="N41" s="68">
        <v>278.47619047619048</v>
      </c>
      <c r="O41" s="68">
        <v>412.28571428571428</v>
      </c>
      <c r="P41" s="36"/>
      <c r="Q41" s="65" t="s">
        <v>111</v>
      </c>
      <c r="R41" s="65" t="s">
        <v>111</v>
      </c>
      <c r="S41" s="65" t="s">
        <v>111</v>
      </c>
      <c r="T41" s="65" t="s">
        <v>111</v>
      </c>
      <c r="U41" s="65" t="s">
        <v>111</v>
      </c>
      <c r="V41" s="65" t="s">
        <v>111</v>
      </c>
      <c r="W41" s="65"/>
      <c r="X41" s="65" t="str">
        <f>IFERROR(I41/#REF!-1, "n/a")</f>
        <v>n/a</v>
      </c>
      <c r="Y41" s="65" t="str">
        <f>IFERROR(J41/#REF!-1, "n/a")</f>
        <v>n/a</v>
      </c>
      <c r="Z41" s="65" t="str">
        <f>IFERROR(K41/#REF!-1, "n/a")</f>
        <v>n/a</v>
      </c>
      <c r="AA41" s="65" t="str">
        <f>IFERROR(L41/#REF!-1, "n/a")</f>
        <v>n/a</v>
      </c>
      <c r="AB41" s="65" t="str">
        <f>IFERROR(M41/#REF!-1, "n/a")</f>
        <v>n/a</v>
      </c>
      <c r="AC41" s="65" t="str">
        <f>IFERROR(N41/#REF!-1, "n/a")</f>
        <v>n/a</v>
      </c>
      <c r="AD41" s="65" t="str">
        <f>IFERROR(O41/#REF!-1, "n/a")</f>
        <v>n/a</v>
      </c>
      <c r="AE41" s="65"/>
      <c r="AF41" s="65" t="str">
        <f>IFERROR(B41/#REF!-1, "n/a")</f>
        <v>n/a</v>
      </c>
      <c r="AG41" s="65" t="str">
        <f>IFERROR(C41/#REF!-1, "n/a")</f>
        <v>n/a</v>
      </c>
      <c r="AH41" s="65" t="str">
        <f>IFERROR(D41/#REF!-1, "n/a")</f>
        <v>n/a</v>
      </c>
      <c r="AI41" s="65" t="str">
        <f>IFERROR(E41/#REF!-1, "n/a")</f>
        <v>n/a</v>
      </c>
      <c r="AJ41" s="65" t="str">
        <f>IFERROR(F41/#REF!-1, "n/a")</f>
        <v>n/a</v>
      </c>
      <c r="AK41" s="65" t="str">
        <f>IFERROR(G41/#REF!-1, "n/a")</f>
        <v>n/a</v>
      </c>
      <c r="AL41" s="65"/>
      <c r="AM41" s="65" t="str">
        <f>IFERROR(I41/#REF!-1, "n/a")</f>
        <v>n/a</v>
      </c>
      <c r="AN41" s="65" t="str">
        <f>IFERROR(J41/#REF!-1, "n/a")</f>
        <v>n/a</v>
      </c>
      <c r="AO41" s="65" t="str">
        <f>IFERROR(K41/#REF!-1, "n/a")</f>
        <v>n/a</v>
      </c>
      <c r="AP41" s="65" t="str">
        <f>IFERROR(L41/#REF!-1, "n/a")</f>
        <v>n/a</v>
      </c>
      <c r="AQ41" s="65" t="str">
        <f>IFERROR(M41/#REF!-1, "n/a")</f>
        <v>n/a</v>
      </c>
      <c r="AR41" s="65" t="str">
        <f>IFERROR(N41/#REF!-1, "n/a")</f>
        <v>n/a</v>
      </c>
      <c r="AS41" s="65" t="str">
        <f>IFERROR(O41/#REF!-1, "n/a")</f>
        <v>n/a</v>
      </c>
    </row>
    <row r="42" spans="1:45" x14ac:dyDescent="0.2">
      <c r="A42" s="53">
        <v>43862</v>
      </c>
      <c r="B42" s="68">
        <v>1043.2631578947369</v>
      </c>
      <c r="C42" s="68">
        <v>3459</v>
      </c>
      <c r="D42" s="68">
        <v>10060.736842105263</v>
      </c>
      <c r="E42" s="68">
        <v>14</v>
      </c>
      <c r="F42" s="68">
        <v>143.47368421052633</v>
      </c>
      <c r="G42" s="68">
        <v>14720.473684210527</v>
      </c>
      <c r="H42" s="94"/>
      <c r="I42" s="68">
        <v>20.789473684210527</v>
      </c>
      <c r="J42" s="68">
        <v>204</v>
      </c>
      <c r="K42" s="68">
        <v>1.4210526315789473</v>
      </c>
      <c r="L42" s="68">
        <v>400.84210526315792</v>
      </c>
      <c r="M42" s="68">
        <v>627.0526315789474</v>
      </c>
      <c r="N42" s="68">
        <v>263</v>
      </c>
      <c r="O42" s="68">
        <v>364.05263157894734</v>
      </c>
      <c r="P42" s="36"/>
      <c r="Q42" s="65" t="s">
        <v>111</v>
      </c>
      <c r="R42" s="65" t="s">
        <v>111</v>
      </c>
      <c r="S42" s="65" t="s">
        <v>111</v>
      </c>
      <c r="T42" s="65" t="s">
        <v>111</v>
      </c>
      <c r="U42" s="65" t="s">
        <v>111</v>
      </c>
      <c r="V42" s="65" t="s">
        <v>111</v>
      </c>
      <c r="W42" s="65"/>
      <c r="X42" s="65" t="str">
        <f>IFERROR(I42/#REF!-1, "n/a")</f>
        <v>n/a</v>
      </c>
      <c r="Y42" s="65" t="str">
        <f>IFERROR(J42/#REF!-1, "n/a")</f>
        <v>n/a</v>
      </c>
      <c r="Z42" s="65" t="str">
        <f>IFERROR(K42/#REF!-1, "n/a")</f>
        <v>n/a</v>
      </c>
      <c r="AA42" s="65" t="str">
        <f>IFERROR(L42/#REF!-1, "n/a")</f>
        <v>n/a</v>
      </c>
      <c r="AB42" s="65" t="str">
        <f>IFERROR(M42/#REF!-1, "n/a")</f>
        <v>n/a</v>
      </c>
      <c r="AC42" s="65" t="str">
        <f>IFERROR(N42/#REF!-1, "n/a")</f>
        <v>n/a</v>
      </c>
      <c r="AD42" s="65" t="str">
        <f>IFERROR(O42/#REF!-1, "n/a")</f>
        <v>n/a</v>
      </c>
      <c r="AE42" s="65"/>
      <c r="AF42" s="65">
        <f t="shared" ref="AF42:AF60" si="146">IFERROR(B42/B41-1, "n/a")</f>
        <v>-2.276969018290409E-2</v>
      </c>
      <c r="AG42" s="65">
        <f t="shared" ref="AG42:AG60" si="147">IFERROR(C42/C41-1, "n/a")</f>
        <v>0.13725889278557113</v>
      </c>
      <c r="AH42" s="65">
        <f t="shared" ref="AH42:AH60" si="148">IFERROR(D42/D41-1, "n/a")</f>
        <v>9.3190560547489198E-2</v>
      </c>
      <c r="AI42" s="65">
        <f t="shared" ref="AI42:AI60" si="149">IFERROR(E42/E41-1, "n/a")</f>
        <v>6.5217391304347894E-2</v>
      </c>
      <c r="AJ42" s="65">
        <f t="shared" ref="AJ42:AJ60" si="150">IFERROR(F42/F41-1, "n/a")</f>
        <v>2.5858824794365853E-2</v>
      </c>
      <c r="AK42" s="65">
        <f t="shared" ref="AK42:AK45" si="151">IFERROR(G42/G41-1, "n/a")</f>
        <v>9.3224318678571727E-2</v>
      </c>
      <c r="AL42" s="65"/>
      <c r="AM42" s="65">
        <f t="shared" ref="AM42:AM52" si="152">IFERROR(I42/I41-1, "n/a")</f>
        <v>0.18958841244801405</v>
      </c>
      <c r="AN42" s="65">
        <f t="shared" ref="AN42:AN52" si="153">IFERROR(J42/J41-1, "n/a")</f>
        <v>4.4548651817115648E-3</v>
      </c>
      <c r="AO42" s="65">
        <f t="shared" ref="AO42:AO52" si="154">IFERROR(K42/K41-1, "n/a")</f>
        <v>-0.39097744360902265</v>
      </c>
      <c r="AP42" s="65">
        <f t="shared" ref="AP42:AP52" si="155">IFERROR(L42/L41-1, "n/a")</f>
        <v>-0.14323824829248688</v>
      </c>
      <c r="AQ42" s="65">
        <f t="shared" ref="AQ42:AQ52" si="156">IFERROR(M42/M41-1, "n/a")</f>
        <v>-9.2230438221570732E-2</v>
      </c>
      <c r="AR42" s="65">
        <f t="shared" ref="AR42:AR52" si="157">IFERROR(N42/N41-1, "n/a")</f>
        <v>-5.5574555403556825E-2</v>
      </c>
      <c r="AS42" s="65">
        <f t="shared" ref="AS42:AS52" si="158">IFERROR(O42/O41-1, "n/a")</f>
        <v>-0.11698945909472225</v>
      </c>
    </row>
    <row r="43" spans="1:45" x14ac:dyDescent="0.2">
      <c r="A43" s="53">
        <v>43891</v>
      </c>
      <c r="B43" s="68">
        <v>1006.0454545454545</v>
      </c>
      <c r="C43" s="68">
        <v>4010.6363636363635</v>
      </c>
      <c r="D43" s="68">
        <v>10157.318181818182</v>
      </c>
      <c r="E43" s="68">
        <v>13.318181818181818</v>
      </c>
      <c r="F43" s="68">
        <v>181.72727272727272</v>
      </c>
      <c r="G43" s="68">
        <v>15369.045454545454</v>
      </c>
      <c r="H43" s="94"/>
      <c r="I43" s="68">
        <v>10.272727272727273</v>
      </c>
      <c r="J43" s="68">
        <v>233</v>
      </c>
      <c r="K43" s="68">
        <v>8.7727272727272734</v>
      </c>
      <c r="L43" s="68">
        <v>478.72727272727275</v>
      </c>
      <c r="M43" s="68">
        <v>730.77272727272725</v>
      </c>
      <c r="N43" s="68">
        <v>306.18181818181819</v>
      </c>
      <c r="O43" s="68">
        <v>424.59090909090907</v>
      </c>
      <c r="P43" s="36"/>
      <c r="Q43" s="65" t="s">
        <v>111</v>
      </c>
      <c r="R43" s="65" t="s">
        <v>111</v>
      </c>
      <c r="S43" s="65" t="s">
        <v>111</v>
      </c>
      <c r="T43" s="65" t="s">
        <v>111</v>
      </c>
      <c r="U43" s="65" t="s">
        <v>111</v>
      </c>
      <c r="V43" s="65" t="s">
        <v>111</v>
      </c>
      <c r="W43" s="65"/>
      <c r="X43" s="65" t="str">
        <f>IFERROR(I43/#REF!-1, "n/a")</f>
        <v>n/a</v>
      </c>
      <c r="Y43" s="65" t="str">
        <f>IFERROR(J43/#REF!-1, "n/a")</f>
        <v>n/a</v>
      </c>
      <c r="Z43" s="65" t="str">
        <f>IFERROR(K43/#REF!-1, "n/a")</f>
        <v>n/a</v>
      </c>
      <c r="AA43" s="65" t="str">
        <f>IFERROR(L43/#REF!-1, "n/a")</f>
        <v>n/a</v>
      </c>
      <c r="AB43" s="65" t="str">
        <f>IFERROR(M43/#REF!-1, "n/a")</f>
        <v>n/a</v>
      </c>
      <c r="AC43" s="65" t="str">
        <f>IFERROR(N43/#REF!-1, "n/a")</f>
        <v>n/a</v>
      </c>
      <c r="AD43" s="65" t="str">
        <f>IFERROR(O43/#REF!-1, "n/a")</f>
        <v>n/a</v>
      </c>
      <c r="AE43" s="65"/>
      <c r="AF43" s="65">
        <f t="shared" si="146"/>
        <v>-3.5674319626494033E-2</v>
      </c>
      <c r="AG43" s="65">
        <f t="shared" si="147"/>
        <v>0.15947856711083075</v>
      </c>
      <c r="AH43" s="65">
        <f t="shared" si="148"/>
        <v>9.5998276496722657E-3</v>
      </c>
      <c r="AI43" s="65">
        <f t="shared" si="149"/>
        <v>-4.870129870129869E-2</v>
      </c>
      <c r="AJ43" s="65">
        <f t="shared" si="150"/>
        <v>0.26662442473154124</v>
      </c>
      <c r="AK43" s="65">
        <f t="shared" si="151"/>
        <v>4.4059164416060836E-2</v>
      </c>
      <c r="AL43" s="65"/>
      <c r="AM43" s="65">
        <f t="shared" si="152"/>
        <v>-0.50586881472957423</v>
      </c>
      <c r="AN43" s="65">
        <f t="shared" si="153"/>
        <v>0.14215686274509798</v>
      </c>
      <c r="AO43" s="65">
        <f t="shared" si="154"/>
        <v>5.1734006734006739</v>
      </c>
      <c r="AP43" s="65">
        <f t="shared" si="155"/>
        <v>0.19430385790679905</v>
      </c>
      <c r="AQ43" s="65">
        <f t="shared" si="156"/>
        <v>0.16540891540891534</v>
      </c>
      <c r="AR43" s="65">
        <f t="shared" si="157"/>
        <v>0.16418942274455595</v>
      </c>
      <c r="AS43" s="65">
        <f t="shared" si="158"/>
        <v>0.16628990497719709</v>
      </c>
    </row>
    <row r="44" spans="1:45" x14ac:dyDescent="0.2">
      <c r="A44" s="53">
        <v>43922</v>
      </c>
      <c r="B44" s="68">
        <v>902.57142857142856</v>
      </c>
      <c r="C44" s="68">
        <v>3973</v>
      </c>
      <c r="D44" s="68">
        <v>7667.1904761904761</v>
      </c>
      <c r="E44" s="68">
        <v>8.4285714285714288</v>
      </c>
      <c r="F44" s="68">
        <v>153.23809523809524</v>
      </c>
      <c r="G44" s="68">
        <v>12704.428571428571</v>
      </c>
      <c r="H44" s="94"/>
      <c r="I44" s="68">
        <v>11.666666666666666</v>
      </c>
      <c r="J44" s="68">
        <v>247.42857142857142</v>
      </c>
      <c r="K44" s="68">
        <v>7.7142857142857144</v>
      </c>
      <c r="L44" s="68">
        <v>459.66666666666669</v>
      </c>
      <c r="M44" s="68">
        <v>726.47619047619048</v>
      </c>
      <c r="N44" s="68">
        <v>327</v>
      </c>
      <c r="O44" s="68">
        <v>399.47619047619048</v>
      </c>
      <c r="P44" s="36"/>
      <c r="Q44" s="65" t="s">
        <v>111</v>
      </c>
      <c r="R44" s="65" t="s">
        <v>111</v>
      </c>
      <c r="S44" s="65" t="s">
        <v>111</v>
      </c>
      <c r="T44" s="65" t="s">
        <v>111</v>
      </c>
      <c r="U44" s="65" t="s">
        <v>111</v>
      </c>
      <c r="V44" s="65" t="s">
        <v>111</v>
      </c>
      <c r="W44" s="65"/>
      <c r="X44" s="65" t="str">
        <f>IFERROR(I44/#REF!-1, "n/a")</f>
        <v>n/a</v>
      </c>
      <c r="Y44" s="65" t="str">
        <f>IFERROR(J44/#REF!-1, "n/a")</f>
        <v>n/a</v>
      </c>
      <c r="Z44" s="65" t="str">
        <f>IFERROR(K44/#REF!-1, "n/a")</f>
        <v>n/a</v>
      </c>
      <c r="AA44" s="65" t="str">
        <f>IFERROR(L44/#REF!-1, "n/a")</f>
        <v>n/a</v>
      </c>
      <c r="AB44" s="65" t="str">
        <f>IFERROR(M44/#REF!-1, "n/a")</f>
        <v>n/a</v>
      </c>
      <c r="AC44" s="65" t="str">
        <f>IFERROR(N44/#REF!-1, "n/a")</f>
        <v>n/a</v>
      </c>
      <c r="AD44" s="65" t="str">
        <f>IFERROR(O44/#REF!-1, "n/a")</f>
        <v>n/a</v>
      </c>
      <c r="AE44" s="65"/>
      <c r="AF44" s="65">
        <f t="shared" si="146"/>
        <v>-0.10285223744763794</v>
      </c>
      <c r="AG44" s="65">
        <f t="shared" si="147"/>
        <v>-9.3841376340185745E-3</v>
      </c>
      <c r="AH44" s="65">
        <f t="shared" si="148"/>
        <v>-0.24515602062019559</v>
      </c>
      <c r="AI44" s="65">
        <f t="shared" si="149"/>
        <v>-0.36713798147245247</v>
      </c>
      <c r="AJ44" s="65">
        <f t="shared" si="150"/>
        <v>-0.15676886062078654</v>
      </c>
      <c r="AK44" s="65">
        <f t="shared" si="151"/>
        <v>-0.17337556135139232</v>
      </c>
      <c r="AL44" s="65"/>
      <c r="AM44" s="65">
        <f t="shared" si="152"/>
        <v>0.13569321533923295</v>
      </c>
      <c r="AN44" s="65">
        <f t="shared" si="153"/>
        <v>6.1925199264255104E-2</v>
      </c>
      <c r="AO44" s="65">
        <f t="shared" si="154"/>
        <v>-0.1206513693560326</v>
      </c>
      <c r="AP44" s="65">
        <f t="shared" si="155"/>
        <v>-3.9815166476769193E-2</v>
      </c>
      <c r="AQ44" s="65">
        <f t="shared" si="156"/>
        <v>-5.8794432744796454E-3</v>
      </c>
      <c r="AR44" s="65">
        <f t="shared" si="157"/>
        <v>6.799287410926369E-2</v>
      </c>
      <c r="AS44" s="65">
        <f t="shared" si="158"/>
        <v>-5.9150391770025568E-2</v>
      </c>
    </row>
    <row r="45" spans="1:45" x14ac:dyDescent="0.2">
      <c r="A45" s="53">
        <v>43952</v>
      </c>
      <c r="B45" s="68">
        <v>803.15</v>
      </c>
      <c r="C45" s="68">
        <v>3371.95</v>
      </c>
      <c r="D45" s="68">
        <v>8283.6</v>
      </c>
      <c r="E45" s="68">
        <v>14.4</v>
      </c>
      <c r="F45" s="68">
        <v>136.6</v>
      </c>
      <c r="G45" s="68">
        <v>12609.7</v>
      </c>
      <c r="H45" s="94"/>
      <c r="I45" s="68">
        <v>7.75</v>
      </c>
      <c r="J45" s="68">
        <v>245.5</v>
      </c>
      <c r="K45" s="68">
        <v>9.0500000000000007</v>
      </c>
      <c r="L45" s="68">
        <v>355.45</v>
      </c>
      <c r="M45" s="68">
        <v>617.75</v>
      </c>
      <c r="N45" s="68">
        <v>291.05</v>
      </c>
      <c r="O45" s="68">
        <v>326.7</v>
      </c>
      <c r="P45" s="36"/>
      <c r="Q45" s="65" t="s">
        <v>111</v>
      </c>
      <c r="R45" s="65" t="s">
        <v>111</v>
      </c>
      <c r="S45" s="65" t="s">
        <v>111</v>
      </c>
      <c r="T45" s="65" t="s">
        <v>111</v>
      </c>
      <c r="U45" s="65" t="s">
        <v>111</v>
      </c>
      <c r="V45" s="65" t="s">
        <v>111</v>
      </c>
      <c r="W45" s="65"/>
      <c r="X45" s="65" t="str">
        <f>IFERROR(I45/#REF!-1, "n/a")</f>
        <v>n/a</v>
      </c>
      <c r="Y45" s="65" t="str">
        <f>IFERROR(J45/#REF!-1, "n/a")</f>
        <v>n/a</v>
      </c>
      <c r="Z45" s="65" t="str">
        <f>IFERROR(K45/#REF!-1, "n/a")</f>
        <v>n/a</v>
      </c>
      <c r="AA45" s="65" t="str">
        <f>IFERROR(L45/#REF!-1, "n/a")</f>
        <v>n/a</v>
      </c>
      <c r="AB45" s="65" t="str">
        <f>IFERROR(M45/#REF!-1, "n/a")</f>
        <v>n/a</v>
      </c>
      <c r="AC45" s="65" t="str">
        <f>IFERROR(N45/#REF!-1, "n/a")</f>
        <v>n/a</v>
      </c>
      <c r="AD45" s="65" t="str">
        <f>IFERROR(O45/#REF!-1, "n/a")</f>
        <v>n/a</v>
      </c>
      <c r="AE45" s="65"/>
      <c r="AF45" s="65">
        <f t="shared" si="146"/>
        <v>-0.11015352959797409</v>
      </c>
      <c r="AG45" s="65">
        <f t="shared" si="147"/>
        <v>-0.15128366473697463</v>
      </c>
      <c r="AH45" s="65">
        <f t="shared" si="148"/>
        <v>8.0395749358739499E-2</v>
      </c>
      <c r="AI45" s="65">
        <f t="shared" si="149"/>
        <v>0.70847457627118637</v>
      </c>
      <c r="AJ45" s="65">
        <f t="shared" si="150"/>
        <v>-0.10857675574891246</v>
      </c>
      <c r="AK45" s="65">
        <f t="shared" si="151"/>
        <v>-7.4563425577132136E-3</v>
      </c>
      <c r="AL45" s="65"/>
      <c r="AM45" s="65">
        <f t="shared" si="152"/>
        <v>-0.33571428571428563</v>
      </c>
      <c r="AN45" s="65">
        <f t="shared" si="153"/>
        <v>-7.7944572748267493E-3</v>
      </c>
      <c r="AO45" s="65">
        <f t="shared" si="154"/>
        <v>0.17314814814814827</v>
      </c>
      <c r="AP45" s="65">
        <f t="shared" si="155"/>
        <v>-0.22672226250906458</v>
      </c>
      <c r="AQ45" s="65">
        <f t="shared" si="156"/>
        <v>-0.14966242789722073</v>
      </c>
      <c r="AR45" s="65">
        <f t="shared" si="157"/>
        <v>-0.10993883792048931</v>
      </c>
      <c r="AS45" s="65">
        <f t="shared" si="158"/>
        <v>-0.18217904398617246</v>
      </c>
    </row>
    <row r="46" spans="1:45" x14ac:dyDescent="0.2">
      <c r="A46" s="53">
        <v>43983</v>
      </c>
      <c r="B46" s="68">
        <v>900.27272727272725</v>
      </c>
      <c r="C46" s="68">
        <v>2913.2727272727275</v>
      </c>
      <c r="D46" s="68">
        <v>7221.681818181818</v>
      </c>
      <c r="E46" s="68">
        <v>7.3636363636363633</v>
      </c>
      <c r="F46" s="68">
        <v>149</v>
      </c>
      <c r="G46" s="68">
        <v>11191.59090909091</v>
      </c>
      <c r="H46" s="94"/>
      <c r="I46" s="68">
        <v>9.0909090909090917</v>
      </c>
      <c r="J46" s="68">
        <v>235.81818181818181</v>
      </c>
      <c r="K46" s="68">
        <v>3.1818181818181817</v>
      </c>
      <c r="L46" s="68">
        <v>332.72727272727275</v>
      </c>
      <c r="M46" s="68">
        <v>580.81818181818187</v>
      </c>
      <c r="N46" s="68">
        <v>288.86363636363637</v>
      </c>
      <c r="O46" s="68">
        <v>291.95454545454544</v>
      </c>
      <c r="P46" s="36"/>
      <c r="Q46" s="65" t="s">
        <v>111</v>
      </c>
      <c r="R46" s="65" t="s">
        <v>111</v>
      </c>
      <c r="S46" s="65" t="s">
        <v>111</v>
      </c>
      <c r="T46" s="65" t="s">
        <v>111</v>
      </c>
      <c r="U46" s="65" t="s">
        <v>111</v>
      </c>
      <c r="V46" s="65" t="s">
        <v>111</v>
      </c>
      <c r="W46" s="65"/>
      <c r="X46" s="65" t="str">
        <f>IFERROR(I46/#REF!-1, "n/a")</f>
        <v>n/a</v>
      </c>
      <c r="Y46" s="65" t="str">
        <f>IFERROR(J46/#REF!-1, "n/a")</f>
        <v>n/a</v>
      </c>
      <c r="Z46" s="65" t="str">
        <f>IFERROR(K46/#REF!-1, "n/a")</f>
        <v>n/a</v>
      </c>
      <c r="AA46" s="65" t="str">
        <f>IFERROR(L46/#REF!-1, "n/a")</f>
        <v>n/a</v>
      </c>
      <c r="AB46" s="65" t="str">
        <f>IFERROR(M46/#REF!-1, "n/a")</f>
        <v>n/a</v>
      </c>
      <c r="AC46" s="65" t="str">
        <f>IFERROR(N46/#REF!-1, "n/a")</f>
        <v>n/a</v>
      </c>
      <c r="AD46" s="65" t="str">
        <f>IFERROR(O46/#REF!-1, "n/a")</f>
        <v>n/a</v>
      </c>
      <c r="AE46" s="65"/>
      <c r="AF46" s="65">
        <f t="shared" si="146"/>
        <v>0.12092725801248494</v>
      </c>
      <c r="AG46" s="65">
        <f t="shared" si="147"/>
        <v>-0.13602730548414788</v>
      </c>
      <c r="AH46" s="65">
        <f t="shared" si="148"/>
        <v>-0.12819525107660712</v>
      </c>
      <c r="AI46" s="65">
        <f t="shared" si="149"/>
        <v>-0.48863636363636365</v>
      </c>
      <c r="AJ46" s="65">
        <f t="shared" si="150"/>
        <v>9.07759882869692E-2</v>
      </c>
      <c r="AK46" s="65">
        <f t="shared" ref="AK46:AK60" si="159">IFERROR(G46/G45-1, "n/a")</f>
        <v>-0.11246176284202569</v>
      </c>
      <c r="AL46" s="65"/>
      <c r="AM46" s="65">
        <f t="shared" si="152"/>
        <v>0.17302052785923761</v>
      </c>
      <c r="AN46" s="65">
        <f t="shared" si="153"/>
        <v>-3.9437141270135201E-2</v>
      </c>
      <c r="AO46" s="65">
        <f t="shared" si="154"/>
        <v>-0.64841788046207938</v>
      </c>
      <c r="AP46" s="65">
        <f t="shared" si="155"/>
        <v>-6.3926648678371722E-2</v>
      </c>
      <c r="AQ46" s="65">
        <f t="shared" si="156"/>
        <v>-5.9784408226334462E-2</v>
      </c>
      <c r="AR46" s="65">
        <f t="shared" si="157"/>
        <v>-7.5119863815964472E-3</v>
      </c>
      <c r="AS46" s="65">
        <f t="shared" si="158"/>
        <v>-0.10635278403873449</v>
      </c>
    </row>
    <row r="47" spans="1:45" x14ac:dyDescent="0.2">
      <c r="A47" s="53">
        <v>44013</v>
      </c>
      <c r="B47" s="68">
        <v>714.31818181818187</v>
      </c>
      <c r="C47" s="68">
        <v>2753.5454545454545</v>
      </c>
      <c r="D47" s="68">
        <v>7300.954545454545</v>
      </c>
      <c r="E47" s="68">
        <v>11.227272727272727</v>
      </c>
      <c r="F47" s="68">
        <v>128.72727272727272</v>
      </c>
      <c r="G47" s="68">
        <v>10908.772727272728</v>
      </c>
      <c r="H47" s="94"/>
      <c r="I47" s="68">
        <v>8.454545454545455</v>
      </c>
      <c r="J47" s="68">
        <v>194.31818181818181</v>
      </c>
      <c r="K47" s="68">
        <v>12.636363636363637</v>
      </c>
      <c r="L47" s="68">
        <v>331.59090909090907</v>
      </c>
      <c r="M47" s="68">
        <v>547</v>
      </c>
      <c r="N47" s="68">
        <v>237.63636363636363</v>
      </c>
      <c r="O47" s="68">
        <v>309.36363636363637</v>
      </c>
      <c r="P47" s="36"/>
      <c r="Q47" s="65" t="s">
        <v>111</v>
      </c>
      <c r="R47" s="65" t="s">
        <v>111</v>
      </c>
      <c r="S47" s="65" t="s">
        <v>111</v>
      </c>
      <c r="T47" s="65" t="s">
        <v>111</v>
      </c>
      <c r="U47" s="65" t="s">
        <v>111</v>
      </c>
      <c r="V47" s="65" t="s">
        <v>111</v>
      </c>
      <c r="W47" s="65"/>
      <c r="X47" s="65" t="str">
        <f>IFERROR(I47/#REF!-1, "n/a")</f>
        <v>n/a</v>
      </c>
      <c r="Y47" s="65" t="str">
        <f>IFERROR(J47/#REF!-1, "n/a")</f>
        <v>n/a</v>
      </c>
      <c r="Z47" s="65" t="str">
        <f>IFERROR(K47/#REF!-1, "n/a")</f>
        <v>n/a</v>
      </c>
      <c r="AA47" s="65" t="str">
        <f>IFERROR(L47/#REF!-1, "n/a")</f>
        <v>n/a</v>
      </c>
      <c r="AB47" s="65" t="str">
        <f>IFERROR(M47/#REF!-1, "n/a")</f>
        <v>n/a</v>
      </c>
      <c r="AC47" s="65" t="str">
        <f>IFERROR(N47/#REF!-1, "n/a")</f>
        <v>n/a</v>
      </c>
      <c r="AD47" s="65" t="str">
        <f>IFERROR(O47/#REF!-1, "n/a")</f>
        <v>n/a</v>
      </c>
      <c r="AE47" s="65"/>
      <c r="AF47" s="65">
        <f t="shared" si="146"/>
        <v>-0.20655356962536597</v>
      </c>
      <c r="AG47" s="65">
        <f t="shared" si="147"/>
        <v>-5.4827435561380589E-2</v>
      </c>
      <c r="AH47" s="65">
        <f t="shared" si="148"/>
        <v>1.0977045135545094E-2</v>
      </c>
      <c r="AI47" s="65">
        <f t="shared" si="149"/>
        <v>0.52469135802469125</v>
      </c>
      <c r="AJ47" s="65">
        <f t="shared" si="150"/>
        <v>-0.13605857230018314</v>
      </c>
      <c r="AK47" s="65">
        <f t="shared" si="159"/>
        <v>-2.5270596836098558E-2</v>
      </c>
      <c r="AL47" s="65"/>
      <c r="AM47" s="65">
        <f t="shared" si="152"/>
        <v>-7.0000000000000062E-2</v>
      </c>
      <c r="AN47" s="65">
        <f t="shared" si="153"/>
        <v>-0.17598303777949109</v>
      </c>
      <c r="AO47" s="65">
        <f t="shared" si="154"/>
        <v>2.9714285714285715</v>
      </c>
      <c r="AP47" s="65">
        <f t="shared" si="155"/>
        <v>-3.41530054644823E-3</v>
      </c>
      <c r="AQ47" s="65">
        <f t="shared" si="156"/>
        <v>-5.8225074346533234E-2</v>
      </c>
      <c r="AR47" s="65">
        <f t="shared" si="157"/>
        <v>-0.1773406766325728</v>
      </c>
      <c r="AS47" s="65">
        <f t="shared" si="158"/>
        <v>5.9629456640199363E-2</v>
      </c>
    </row>
    <row r="48" spans="1:45" x14ac:dyDescent="0.2">
      <c r="A48" s="53">
        <v>44044</v>
      </c>
      <c r="B48" s="68">
        <v>660.57142857142856</v>
      </c>
      <c r="C48" s="68">
        <v>2820.7619047619046</v>
      </c>
      <c r="D48" s="68">
        <v>8173.0476190476193</v>
      </c>
      <c r="E48" s="68">
        <v>10.142857142857142</v>
      </c>
      <c r="F48" s="68">
        <v>103.57142857142857</v>
      </c>
      <c r="G48" s="68">
        <v>11768.095238095239</v>
      </c>
      <c r="H48" s="94"/>
      <c r="I48" s="68">
        <v>5.9047619047619051</v>
      </c>
      <c r="J48" s="68">
        <v>192.42857142857142</v>
      </c>
      <c r="K48" s="68">
        <v>4.8095238095238093</v>
      </c>
      <c r="L48" s="68">
        <v>317.71428571428572</v>
      </c>
      <c r="M48" s="68">
        <v>520.85714285714289</v>
      </c>
      <c r="N48" s="68">
        <v>239.57142857142858</v>
      </c>
      <c r="O48" s="68">
        <v>281.28571428571428</v>
      </c>
      <c r="P48" s="36"/>
      <c r="Q48" s="65" t="s">
        <v>111</v>
      </c>
      <c r="R48" s="65" t="s">
        <v>111</v>
      </c>
      <c r="S48" s="65" t="s">
        <v>111</v>
      </c>
      <c r="T48" s="65" t="s">
        <v>111</v>
      </c>
      <c r="U48" s="65" t="s">
        <v>111</v>
      </c>
      <c r="V48" s="65" t="s">
        <v>111</v>
      </c>
      <c r="W48" s="65"/>
      <c r="X48" s="65" t="str">
        <f>IFERROR(I48/#REF!-1, "n/a")</f>
        <v>n/a</v>
      </c>
      <c r="Y48" s="65" t="str">
        <f>IFERROR(J48/#REF!-1, "n/a")</f>
        <v>n/a</v>
      </c>
      <c r="Z48" s="65" t="str">
        <f>IFERROR(K48/#REF!-1, "n/a")</f>
        <v>n/a</v>
      </c>
      <c r="AA48" s="65" t="str">
        <f>IFERROR(L48/#REF!-1, "n/a")</f>
        <v>n/a</v>
      </c>
      <c r="AB48" s="65" t="str">
        <f>IFERROR(M48/#REF!-1, "n/a")</f>
        <v>n/a</v>
      </c>
      <c r="AC48" s="65" t="str">
        <f>IFERROR(N48/#REF!-1, "n/a")</f>
        <v>n/a</v>
      </c>
      <c r="AD48" s="65" t="str">
        <f>IFERROR(O48/#REF!-1, "n/a")</f>
        <v>n/a</v>
      </c>
      <c r="AE48" s="65"/>
      <c r="AF48" s="65">
        <f t="shared" si="146"/>
        <v>-7.52420344529795E-2</v>
      </c>
      <c r="AG48" s="65">
        <f t="shared" si="147"/>
        <v>2.4410873663077481E-2</v>
      </c>
      <c r="AH48" s="65">
        <f t="shared" si="148"/>
        <v>0.11944918546795025</v>
      </c>
      <c r="AI48" s="65">
        <f t="shared" si="149"/>
        <v>-9.6587622903412385E-2</v>
      </c>
      <c r="AJ48" s="65">
        <f t="shared" si="150"/>
        <v>-0.19541969330104925</v>
      </c>
      <c r="AK48" s="65">
        <f t="shared" si="159"/>
        <v>7.8773527719955272E-2</v>
      </c>
      <c r="AL48" s="65"/>
      <c r="AM48" s="65">
        <f t="shared" si="152"/>
        <v>-0.30158730158730163</v>
      </c>
      <c r="AN48" s="65">
        <f t="shared" si="153"/>
        <v>-9.7243107769423576E-3</v>
      </c>
      <c r="AO48" s="65">
        <f t="shared" si="154"/>
        <v>-0.61939020212401508</v>
      </c>
      <c r="AP48" s="65">
        <f t="shared" si="155"/>
        <v>-4.1848624302359694E-2</v>
      </c>
      <c r="AQ48" s="65">
        <f t="shared" si="156"/>
        <v>-4.779315748237134E-2</v>
      </c>
      <c r="AR48" s="65">
        <f t="shared" si="157"/>
        <v>8.1429664444201411E-3</v>
      </c>
      <c r="AS48" s="65">
        <f t="shared" si="158"/>
        <v>-9.0760253557785164E-2</v>
      </c>
    </row>
    <row r="49" spans="1:45" x14ac:dyDescent="0.2">
      <c r="A49" s="53">
        <v>44075</v>
      </c>
      <c r="B49" s="68">
        <v>688.85714285714289</v>
      </c>
      <c r="C49" s="68">
        <v>3008.1428571428573</v>
      </c>
      <c r="D49" s="68">
        <v>6819.4285714285716</v>
      </c>
      <c r="E49" s="68">
        <v>9.0952380952380949</v>
      </c>
      <c r="F49" s="68">
        <v>104.38095238095238</v>
      </c>
      <c r="G49" s="68">
        <v>10629.904761904761</v>
      </c>
      <c r="H49" s="94"/>
      <c r="I49" s="68">
        <v>7</v>
      </c>
      <c r="J49" s="68">
        <v>200.85714285714286</v>
      </c>
      <c r="K49" s="68">
        <v>7.666666666666667</v>
      </c>
      <c r="L49" s="68">
        <v>367.1904761904762</v>
      </c>
      <c r="M49" s="68">
        <v>582.71428571428578</v>
      </c>
      <c r="N49" s="68">
        <v>247.57142857142858</v>
      </c>
      <c r="O49" s="68">
        <v>335.14285714285717</v>
      </c>
      <c r="P49" s="36"/>
      <c r="Q49" s="65" t="s">
        <v>111</v>
      </c>
      <c r="R49" s="65" t="s">
        <v>111</v>
      </c>
      <c r="S49" s="65" t="s">
        <v>111</v>
      </c>
      <c r="T49" s="65" t="s">
        <v>111</v>
      </c>
      <c r="U49" s="65" t="s">
        <v>111</v>
      </c>
      <c r="V49" s="65" t="s">
        <v>111</v>
      </c>
      <c r="W49" s="65"/>
      <c r="X49" s="65" t="str">
        <f>IFERROR(I49/#REF!-1, "n/a")</f>
        <v>n/a</v>
      </c>
      <c r="Y49" s="65" t="str">
        <f>IFERROR(J49/#REF!-1, "n/a")</f>
        <v>n/a</v>
      </c>
      <c r="Z49" s="65" t="str">
        <f>IFERROR(K49/#REF!-1, "n/a")</f>
        <v>n/a</v>
      </c>
      <c r="AA49" s="65" t="str">
        <f>IFERROR(L49/#REF!-1, "n/a")</f>
        <v>n/a</v>
      </c>
      <c r="AB49" s="65" t="str">
        <f>IFERROR(M49/#REF!-1, "n/a")</f>
        <v>n/a</v>
      </c>
      <c r="AC49" s="65" t="str">
        <f>IFERROR(N49/#REF!-1, "n/a")</f>
        <v>n/a</v>
      </c>
      <c r="AD49" s="65" t="str">
        <f>IFERROR(O49/#REF!-1, "n/a")</f>
        <v>n/a</v>
      </c>
      <c r="AE49" s="65"/>
      <c r="AF49" s="65">
        <f t="shared" si="146"/>
        <v>4.2820069204152267E-2</v>
      </c>
      <c r="AG49" s="65">
        <f t="shared" si="147"/>
        <v>6.6429198460395744E-2</v>
      </c>
      <c r="AH49" s="65">
        <f t="shared" si="148"/>
        <v>-0.16561986552780916</v>
      </c>
      <c r="AI49" s="65">
        <f t="shared" si="149"/>
        <v>-0.10328638497652576</v>
      </c>
      <c r="AJ49" s="65">
        <f t="shared" si="150"/>
        <v>7.8160919540228857E-3</v>
      </c>
      <c r="AK49" s="65">
        <f t="shared" si="159"/>
        <v>-9.6718326386921905E-2</v>
      </c>
      <c r="AL49" s="65"/>
      <c r="AM49" s="65">
        <f t="shared" si="152"/>
        <v>0.18548387096774177</v>
      </c>
      <c r="AN49" s="65">
        <f t="shared" si="153"/>
        <v>4.3801039346696546E-2</v>
      </c>
      <c r="AO49" s="65">
        <f t="shared" si="154"/>
        <v>0.59405940594059414</v>
      </c>
      <c r="AP49" s="65">
        <f t="shared" si="155"/>
        <v>0.15572541966426856</v>
      </c>
      <c r="AQ49" s="65">
        <f t="shared" si="156"/>
        <v>0.1187602852441032</v>
      </c>
      <c r="AR49" s="65">
        <f t="shared" si="157"/>
        <v>3.3392963625521688E-2</v>
      </c>
      <c r="AS49" s="65">
        <f t="shared" si="158"/>
        <v>0.19146775012696815</v>
      </c>
    </row>
    <row r="50" spans="1:45" x14ac:dyDescent="0.2">
      <c r="A50" s="53">
        <v>44105</v>
      </c>
      <c r="B50" s="68">
        <v>718.90909090909088</v>
      </c>
      <c r="C50" s="68">
        <v>2941</v>
      </c>
      <c r="D50" s="68">
        <v>7477.818181818182</v>
      </c>
      <c r="E50" s="68">
        <v>12.863636363636363</v>
      </c>
      <c r="F50" s="68">
        <v>104.40909090909091</v>
      </c>
      <c r="G50" s="68">
        <v>11255</v>
      </c>
      <c r="H50" s="94"/>
      <c r="I50" s="68">
        <v>5.0454545454545459</v>
      </c>
      <c r="J50" s="68">
        <v>206.77272727272728</v>
      </c>
      <c r="K50" s="68">
        <v>2.0454545454545454</v>
      </c>
      <c r="L50" s="68">
        <v>393.31818181818181</v>
      </c>
      <c r="M50" s="68">
        <v>607.18181818181813</v>
      </c>
      <c r="N50" s="68">
        <v>235.68181818181819</v>
      </c>
      <c r="O50" s="68">
        <v>371.5</v>
      </c>
      <c r="P50" s="36"/>
      <c r="Q50" s="65" t="s">
        <v>111</v>
      </c>
      <c r="R50" s="65" t="s">
        <v>111</v>
      </c>
      <c r="S50" s="65" t="s">
        <v>111</v>
      </c>
      <c r="T50" s="65" t="s">
        <v>111</v>
      </c>
      <c r="U50" s="65" t="s">
        <v>111</v>
      </c>
      <c r="V50" s="65" t="s">
        <v>111</v>
      </c>
      <c r="W50" s="65"/>
      <c r="X50" s="65" t="str">
        <f>IFERROR(I50/#REF!-1, "n/a")</f>
        <v>n/a</v>
      </c>
      <c r="Y50" s="65" t="str">
        <f>IFERROR(J50/#REF!-1, "n/a")</f>
        <v>n/a</v>
      </c>
      <c r="Z50" s="65" t="str">
        <f>IFERROR(K50/#REF!-1, "n/a")</f>
        <v>n/a</v>
      </c>
      <c r="AA50" s="65" t="str">
        <f>IFERROR(L50/#REF!-1, "n/a")</f>
        <v>n/a</v>
      </c>
      <c r="AB50" s="65" t="str">
        <f>IFERROR(M50/#REF!-1, "n/a")</f>
        <v>n/a</v>
      </c>
      <c r="AC50" s="65" t="str">
        <f>IFERROR(N50/#REF!-1, "n/a")</f>
        <v>n/a</v>
      </c>
      <c r="AD50" s="65" t="str">
        <f>IFERROR(O50/#REF!-1, "n/a")</f>
        <v>n/a</v>
      </c>
      <c r="AE50" s="65"/>
      <c r="AF50" s="65">
        <f t="shared" si="146"/>
        <v>4.3625805965084252E-2</v>
      </c>
      <c r="AG50" s="65">
        <f t="shared" si="147"/>
        <v>-2.2320368523531475E-2</v>
      </c>
      <c r="AH50" s="65">
        <f t="shared" si="148"/>
        <v>9.6546155369684694E-2</v>
      </c>
      <c r="AI50" s="65">
        <f t="shared" si="149"/>
        <v>0.41432651118514996</v>
      </c>
      <c r="AJ50" s="65">
        <f t="shared" si="150"/>
        <v>2.6957531519578026E-4</v>
      </c>
      <c r="AK50" s="65">
        <f t="shared" si="159"/>
        <v>5.8805346999480479E-2</v>
      </c>
      <c r="AL50" s="65"/>
      <c r="AM50" s="65">
        <f t="shared" si="152"/>
        <v>-0.27922077922077915</v>
      </c>
      <c r="AN50" s="65">
        <f t="shared" si="153"/>
        <v>2.945170050433199E-2</v>
      </c>
      <c r="AO50" s="65">
        <f t="shared" si="154"/>
        <v>-0.73320158102766797</v>
      </c>
      <c r="AP50" s="65">
        <f t="shared" si="155"/>
        <v>7.1155727944730573E-2</v>
      </c>
      <c r="AQ50" s="65">
        <f t="shared" si="156"/>
        <v>4.1988901022977698E-2</v>
      </c>
      <c r="AR50" s="65">
        <f t="shared" si="157"/>
        <v>-4.8024969836856779E-2</v>
      </c>
      <c r="AS50" s="65">
        <f t="shared" si="158"/>
        <v>0.10848252344416021</v>
      </c>
    </row>
    <row r="51" spans="1:45" x14ac:dyDescent="0.2">
      <c r="A51" s="53">
        <v>44136</v>
      </c>
      <c r="B51" s="68">
        <v>707.55</v>
      </c>
      <c r="C51" s="68">
        <v>3253.7</v>
      </c>
      <c r="D51" s="68">
        <v>8123.1</v>
      </c>
      <c r="E51" s="68">
        <v>11.45</v>
      </c>
      <c r="F51" s="68">
        <v>109.25</v>
      </c>
      <c r="G51" s="68">
        <v>12205.05</v>
      </c>
      <c r="H51" s="94"/>
      <c r="I51" s="68">
        <v>3.9</v>
      </c>
      <c r="J51" s="68">
        <v>182.65</v>
      </c>
      <c r="K51" s="68">
        <v>3.4</v>
      </c>
      <c r="L51" s="68">
        <v>360.45</v>
      </c>
      <c r="M51" s="68">
        <v>550.4</v>
      </c>
      <c r="N51" s="68">
        <v>220.3</v>
      </c>
      <c r="O51" s="68">
        <v>330.1</v>
      </c>
      <c r="P51" s="36"/>
      <c r="Q51" s="65" t="s">
        <v>111</v>
      </c>
      <c r="R51" s="65" t="s">
        <v>111</v>
      </c>
      <c r="S51" s="65" t="s">
        <v>111</v>
      </c>
      <c r="T51" s="65" t="s">
        <v>111</v>
      </c>
      <c r="U51" s="65" t="s">
        <v>111</v>
      </c>
      <c r="V51" s="65" t="s">
        <v>111</v>
      </c>
      <c r="W51" s="65"/>
      <c r="X51" s="65" t="str">
        <f>IFERROR(I51/#REF!-1, "n/a")</f>
        <v>n/a</v>
      </c>
      <c r="Y51" s="65" t="str">
        <f>IFERROR(J51/#REF!-1, "n/a")</f>
        <v>n/a</v>
      </c>
      <c r="Z51" s="65" t="str">
        <f>IFERROR(K51/#REF!-1, "n/a")</f>
        <v>n/a</v>
      </c>
      <c r="AA51" s="65" t="str">
        <f>IFERROR(L51/#REF!-1, "n/a")</f>
        <v>n/a</v>
      </c>
      <c r="AB51" s="65" t="str">
        <f>IFERROR(M51/#REF!-1, "n/a")</f>
        <v>n/a</v>
      </c>
      <c r="AC51" s="65" t="str">
        <f>IFERROR(N51/#REF!-1, "n/a")</f>
        <v>n/a</v>
      </c>
      <c r="AD51" s="65" t="str">
        <f>IFERROR(O51/#REF!-1, "n/a")</f>
        <v>n/a</v>
      </c>
      <c r="AE51" s="65"/>
      <c r="AF51" s="65">
        <f t="shared" si="146"/>
        <v>-1.5800455235204902E-2</v>
      </c>
      <c r="AG51" s="65">
        <f t="shared" si="147"/>
        <v>0.10632437946276774</v>
      </c>
      <c r="AH51" s="65">
        <f t="shared" si="148"/>
        <v>8.6292793230889009E-2</v>
      </c>
      <c r="AI51" s="65">
        <f t="shared" si="149"/>
        <v>-0.10989399293286217</v>
      </c>
      <c r="AJ51" s="65">
        <f t="shared" si="150"/>
        <v>4.6364823683064937E-2</v>
      </c>
      <c r="AK51" s="65">
        <f t="shared" si="159"/>
        <v>8.4411372723234068E-2</v>
      </c>
      <c r="AL51" s="65"/>
      <c r="AM51" s="65">
        <f t="shared" si="152"/>
        <v>-0.22702702702702715</v>
      </c>
      <c r="AN51" s="65">
        <f t="shared" si="153"/>
        <v>-0.11666300285777098</v>
      </c>
      <c r="AO51" s="65">
        <f t="shared" si="154"/>
        <v>0.66222222222222227</v>
      </c>
      <c r="AP51" s="65">
        <f t="shared" si="155"/>
        <v>-8.3566393158442165E-2</v>
      </c>
      <c r="AQ51" s="65">
        <f t="shared" si="156"/>
        <v>-9.3516993561910455E-2</v>
      </c>
      <c r="AR51" s="65">
        <f t="shared" si="157"/>
        <v>-6.5265188042430089E-2</v>
      </c>
      <c r="AS51" s="65">
        <f t="shared" si="158"/>
        <v>-0.11144010767160151</v>
      </c>
    </row>
    <row r="52" spans="1:45" x14ac:dyDescent="0.2">
      <c r="A52" s="53">
        <v>44166</v>
      </c>
      <c r="B52" s="68">
        <v>672.09090909090912</v>
      </c>
      <c r="C52" s="68">
        <v>3278.2272727272725</v>
      </c>
      <c r="D52" s="68">
        <v>6654.863636363636</v>
      </c>
      <c r="E52" s="68">
        <v>13.636363636363637</v>
      </c>
      <c r="F52" s="68">
        <v>127.81818181818181</v>
      </c>
      <c r="G52" s="68">
        <v>10746.636363636364</v>
      </c>
      <c r="H52" s="94"/>
      <c r="I52" s="68">
        <v>5.1363636363636367</v>
      </c>
      <c r="J52" s="68">
        <v>235.63636363636363</v>
      </c>
      <c r="K52" s="68">
        <v>10.909090909090908</v>
      </c>
      <c r="L52" s="68">
        <v>372.09090909090907</v>
      </c>
      <c r="M52" s="68">
        <v>623.77272727272725</v>
      </c>
      <c r="N52" s="68">
        <v>259</v>
      </c>
      <c r="O52" s="68">
        <v>364.77272727272725</v>
      </c>
      <c r="P52" s="36"/>
      <c r="Q52" s="65" t="s">
        <v>111</v>
      </c>
      <c r="R52" s="65" t="s">
        <v>111</v>
      </c>
      <c r="S52" s="65" t="s">
        <v>111</v>
      </c>
      <c r="T52" s="65" t="s">
        <v>111</v>
      </c>
      <c r="U52" s="65" t="s">
        <v>111</v>
      </c>
      <c r="V52" s="65" t="s">
        <v>111</v>
      </c>
      <c r="W52" s="65"/>
      <c r="X52" s="65" t="str">
        <f>IFERROR(I52/#REF!-1, "n/a")</f>
        <v>n/a</v>
      </c>
      <c r="Y52" s="65" t="str">
        <f>IFERROR(J52/#REF!-1, "n/a")</f>
        <v>n/a</v>
      </c>
      <c r="Z52" s="65" t="str">
        <f>IFERROR(K52/#REF!-1, "n/a")</f>
        <v>n/a</v>
      </c>
      <c r="AA52" s="65" t="str">
        <f>IFERROR(L52/#REF!-1, "n/a")</f>
        <v>n/a</v>
      </c>
      <c r="AB52" s="65" t="str">
        <f>IFERROR(M52/#REF!-1, "n/a")</f>
        <v>n/a</v>
      </c>
      <c r="AC52" s="65" t="str">
        <f>IFERROR(N52/#REF!-1, "n/a")</f>
        <v>n/a</v>
      </c>
      <c r="AD52" s="65" t="str">
        <f>IFERROR(O52/#REF!-1, "n/a")</f>
        <v>n/a</v>
      </c>
      <c r="AE52" s="65"/>
      <c r="AF52" s="65">
        <f t="shared" si="146"/>
        <v>-5.0115314690256318E-2</v>
      </c>
      <c r="AG52" s="65">
        <f t="shared" si="147"/>
        <v>7.5382711151221748E-3</v>
      </c>
      <c r="AH52" s="65">
        <f t="shared" si="148"/>
        <v>-0.18074828127640485</v>
      </c>
      <c r="AI52" s="65">
        <f t="shared" si="149"/>
        <v>0.19094878920206448</v>
      </c>
      <c r="AJ52" s="65">
        <f t="shared" si="150"/>
        <v>0.1699604743083003</v>
      </c>
      <c r="AK52" s="65">
        <f t="shared" si="159"/>
        <v>-0.11949263922422571</v>
      </c>
      <c r="AL52" s="65"/>
      <c r="AM52" s="65">
        <f t="shared" si="152"/>
        <v>0.31701631701631716</v>
      </c>
      <c r="AN52" s="65">
        <f t="shared" si="153"/>
        <v>0.29009780255331852</v>
      </c>
      <c r="AO52" s="65">
        <f t="shared" si="154"/>
        <v>2.2085561497326203</v>
      </c>
      <c r="AP52" s="65">
        <f t="shared" si="155"/>
        <v>3.2295489224328122E-2</v>
      </c>
      <c r="AQ52" s="65">
        <f t="shared" si="156"/>
        <v>0.13330800739957716</v>
      </c>
      <c r="AR52" s="65">
        <f t="shared" si="157"/>
        <v>0.17566954153427128</v>
      </c>
      <c r="AS52" s="65">
        <f t="shared" si="158"/>
        <v>0.10503704111701673</v>
      </c>
    </row>
    <row r="53" spans="1:45" x14ac:dyDescent="0.2">
      <c r="A53" s="53">
        <v>44197</v>
      </c>
      <c r="B53" s="68">
        <v>734.63157894736844</v>
      </c>
      <c r="C53" s="68">
        <v>3753.3157894736842</v>
      </c>
      <c r="D53" s="68">
        <v>8309.1578947368416</v>
      </c>
      <c r="E53" s="68">
        <v>17.368421052631579</v>
      </c>
      <c r="F53" s="68">
        <v>153.05263157894737</v>
      </c>
      <c r="G53" s="68">
        <v>12967.526315789473</v>
      </c>
      <c r="H53" s="94"/>
      <c r="I53" s="68">
        <v>5.0526315789473681</v>
      </c>
      <c r="J53" s="68">
        <v>281.63157894736844</v>
      </c>
      <c r="K53" s="68">
        <v>2.1578947368421053</v>
      </c>
      <c r="L53" s="68">
        <v>442.57894736842104</v>
      </c>
      <c r="M53" s="68">
        <v>731.42105263157896</v>
      </c>
      <c r="N53" s="68">
        <v>304.10526315789474</v>
      </c>
      <c r="O53" s="68">
        <v>427.31578947368422</v>
      </c>
      <c r="P53" s="36"/>
      <c r="Q53" s="65">
        <f t="shared" ref="Q53:Q60" si="160">IFERROR(B53/B41-1, "n/a")</f>
        <v>-0.31186657933472783</v>
      </c>
      <c r="R53" s="65">
        <f t="shared" ref="R53:R60" si="161">IFERROR(C53/C41-1, "n/a")</f>
        <v>0.23402479300706669</v>
      </c>
      <c r="S53" s="65">
        <f t="shared" ref="S53:S60" si="162">IFERROR(D53/D41-1, "n/a")</f>
        <v>-9.7134422738345494E-2</v>
      </c>
      <c r="T53" s="65">
        <f t="shared" ref="T53:T60" si="163">IFERROR(E53/E41-1, "n/a")</f>
        <v>0.32151029748283766</v>
      </c>
      <c r="U53" s="65">
        <f t="shared" ref="U53:U60" si="164">IFERROR(F53/F41-1, "n/a")</f>
        <v>9.4349766141605285E-2</v>
      </c>
      <c r="V53" s="65">
        <f t="shared" ref="V53" si="165">IFERROR(G53/G41-1, "n/a")</f>
        <v>-3.6959310845322779E-2</v>
      </c>
      <c r="W53" s="65"/>
      <c r="X53" s="65">
        <f t="shared" ref="X53" si="166">IFERROR(I53/I41-1, "n/a")</f>
        <v>-0.71088484153162201</v>
      </c>
      <c r="Y53" s="65">
        <f t="shared" ref="Y53" si="167">IFERROR(J53/J41-1, "n/a")</f>
        <v>0.38669710618868391</v>
      </c>
      <c r="Z53" s="65">
        <f t="shared" ref="Z53" si="168">IFERROR(K53/K41-1, "n/a")</f>
        <v>-7.5187969924812026E-2</v>
      </c>
      <c r="AA53" s="65">
        <f t="shared" ref="AA53" si="169">IFERROR(L53/L41-1, "n/a")</f>
        <v>-5.4029730815588595E-2</v>
      </c>
      <c r="AB53" s="65">
        <f t="shared" ref="AB53" si="170">IFERROR(M53/M41-1, "n/a")</f>
        <v>5.8861306029446947E-2</v>
      </c>
      <c r="AC53" s="65">
        <f t="shared" ref="AC53" si="171">IFERROR(N53/N41-1, "n/a")</f>
        <v>9.2033263733890092E-2</v>
      </c>
      <c r="AD53" s="65">
        <f t="shared" ref="AD53" si="172">IFERROR(O53/O41-1, "n/a")</f>
        <v>3.6455483823904844E-2</v>
      </c>
      <c r="AE53" s="65"/>
      <c r="AF53" s="65">
        <f t="shared" si="146"/>
        <v>9.305388454227681E-2</v>
      </c>
      <c r="AG53" s="65">
        <f t="shared" si="147"/>
        <v>0.14492238555235026</v>
      </c>
      <c r="AH53" s="65">
        <f t="shared" si="148"/>
        <v>0.24858424586399908</v>
      </c>
      <c r="AI53" s="65">
        <f t="shared" si="149"/>
        <v>0.27368421052631575</v>
      </c>
      <c r="AJ53" s="65">
        <f t="shared" si="150"/>
        <v>0.19742457138579028</v>
      </c>
      <c r="AK53" s="65">
        <f t="shared" si="159"/>
        <v>0.20665907703623287</v>
      </c>
      <c r="AL53" s="65"/>
      <c r="AM53" s="65">
        <f t="shared" ref="AM53" si="173">IFERROR(I53/I52-1, "n/a")</f>
        <v>-1.6301816488123122E-2</v>
      </c>
      <c r="AN53" s="65">
        <f t="shared" ref="AN53" si="174">IFERROR(J53/J52-1, "n/a")</f>
        <v>0.19519574398960371</v>
      </c>
      <c r="AO53" s="65">
        <f t="shared" ref="AO53" si="175">IFERROR(K53/K52-1, "n/a")</f>
        <v>-0.80219298245614035</v>
      </c>
      <c r="AP53" s="65">
        <f t="shared" ref="AP53" si="176">IFERROR(L53/L52-1, "n/a")</f>
        <v>0.18943767922126353</v>
      </c>
      <c r="AQ53" s="65">
        <f t="shared" ref="AQ53" si="177">IFERROR(M53/M52-1, "n/a")</f>
        <v>0.17257619747101494</v>
      </c>
      <c r="AR53" s="65">
        <f t="shared" ref="AR53" si="178">IFERROR(N53/N52-1, "n/a")</f>
        <v>0.17415159520422674</v>
      </c>
      <c r="AS53" s="65">
        <f t="shared" ref="AS53" si="179">IFERROR(O53/O52-1, "n/a")</f>
        <v>0.17145761600262355</v>
      </c>
    </row>
    <row r="54" spans="1:45" x14ac:dyDescent="0.2">
      <c r="A54" s="53">
        <v>44228</v>
      </c>
      <c r="B54" s="68">
        <v>766.84210526315792</v>
      </c>
      <c r="C54" s="68">
        <v>3999.5789473684213</v>
      </c>
      <c r="D54" s="68">
        <v>8321.8421052631584</v>
      </c>
      <c r="E54" s="68">
        <v>25</v>
      </c>
      <c r="F54" s="68">
        <v>136.10526315789474</v>
      </c>
      <c r="G54" s="68">
        <v>13249.368421052632</v>
      </c>
      <c r="H54" s="94"/>
      <c r="I54" s="68">
        <v>9.3157894736842106</v>
      </c>
      <c r="J54" s="68">
        <v>237.15789473684211</v>
      </c>
      <c r="K54" s="68">
        <v>3.8947368421052633</v>
      </c>
      <c r="L54" s="68">
        <v>511.10526315789474</v>
      </c>
      <c r="M54" s="68">
        <v>761.47368421052636</v>
      </c>
      <c r="N54" s="68">
        <v>251.89473684210526</v>
      </c>
      <c r="O54" s="68">
        <v>509.57894736842104</v>
      </c>
      <c r="P54" s="36"/>
      <c r="Q54" s="65">
        <f t="shared" si="160"/>
        <v>-0.26495812733326607</v>
      </c>
      <c r="R54" s="65">
        <f t="shared" si="161"/>
        <v>0.1562818581579708</v>
      </c>
      <c r="S54" s="65">
        <f t="shared" si="162"/>
        <v>-0.1728396999278069</v>
      </c>
      <c r="T54" s="65">
        <f t="shared" si="163"/>
        <v>0.78571428571428581</v>
      </c>
      <c r="U54" s="65">
        <f t="shared" si="164"/>
        <v>-5.1357300073367584E-2</v>
      </c>
      <c r="V54" s="65">
        <f t="shared" ref="V54" si="180">IFERROR(G54/G42-1, "n/a")</f>
        <v>-9.9936000343238351E-2</v>
      </c>
      <c r="W54" s="65"/>
      <c r="X54" s="65">
        <f t="shared" ref="X54" si="181">IFERROR(I54/I42-1, "n/a")</f>
        <v>-0.55189873417721524</v>
      </c>
      <c r="Y54" s="65">
        <f t="shared" ref="Y54" si="182">IFERROR(J54/J42-1, "n/a")</f>
        <v>0.16253869969040258</v>
      </c>
      <c r="Z54" s="65">
        <f t="shared" ref="Z54" si="183">IFERROR(K54/K42-1, "n/a")</f>
        <v>1.7407407407407409</v>
      </c>
      <c r="AA54" s="65">
        <f t="shared" ref="AA54" si="184">IFERROR(L54/L42-1, "n/a")</f>
        <v>0.27507878151260501</v>
      </c>
      <c r="AB54" s="65">
        <f t="shared" ref="AB54" si="185">IFERROR(M54/M42-1, "n/a")</f>
        <v>0.21436964915225776</v>
      </c>
      <c r="AC54" s="65">
        <f t="shared" ref="AC54" si="186">IFERROR(N54/N42-1, "n/a")</f>
        <v>-4.2225335201120706E-2</v>
      </c>
      <c r="AD54" s="65">
        <f t="shared" ref="AD54" si="187">IFERROR(O54/O42-1, "n/a")</f>
        <v>0.39973977157727347</v>
      </c>
      <c r="AE54" s="65"/>
      <c r="AF54" s="65">
        <f t="shared" si="146"/>
        <v>4.3845823183837229E-2</v>
      </c>
      <c r="AG54" s="65">
        <f t="shared" si="147"/>
        <v>6.5612160475649661E-2</v>
      </c>
      <c r="AH54" s="65">
        <f t="shared" si="148"/>
        <v>1.5265338181082999E-3</v>
      </c>
      <c r="AI54" s="65">
        <f t="shared" si="149"/>
        <v>0.43939393939393945</v>
      </c>
      <c r="AJ54" s="65">
        <f t="shared" si="150"/>
        <v>-0.11072902338376889</v>
      </c>
      <c r="AK54" s="65">
        <f t="shared" si="159"/>
        <v>2.1734454081653309E-2</v>
      </c>
      <c r="AL54" s="65"/>
      <c r="AM54" s="65">
        <f t="shared" ref="AM54" si="188">IFERROR(I54/I53-1, "n/a")</f>
        <v>0.84375000000000022</v>
      </c>
      <c r="AN54" s="65">
        <f t="shared" ref="AN54" si="189">IFERROR(J54/J53-1, "n/a")</f>
        <v>-0.15791440852177163</v>
      </c>
      <c r="AO54" s="65">
        <f t="shared" ref="AO54" si="190">IFERROR(K54/K53-1, "n/a")</f>
        <v>0.80487804878048785</v>
      </c>
      <c r="AP54" s="65">
        <f t="shared" ref="AP54" si="191">IFERROR(L54/L53-1, "n/a")</f>
        <v>0.15483410631466299</v>
      </c>
      <c r="AQ54" s="65">
        <f t="shared" ref="AQ54" si="192">IFERROR(M54/M53-1, "n/a")</f>
        <v>4.1088004605310591E-2</v>
      </c>
      <c r="AR54" s="65">
        <f t="shared" ref="AR54" si="193">IFERROR(N54/N53-1, "n/a")</f>
        <v>-0.17168570439598474</v>
      </c>
      <c r="AS54" s="65">
        <f t="shared" ref="AS54" si="194">IFERROR(O54/O53-1, "n/a")</f>
        <v>0.19251139302869813</v>
      </c>
    </row>
    <row r="55" spans="1:45" x14ac:dyDescent="0.2">
      <c r="A55" s="53">
        <v>44256</v>
      </c>
      <c r="B55" s="68">
        <v>713.695652173913</v>
      </c>
      <c r="C55" s="68">
        <v>3905.521739130435</v>
      </c>
      <c r="D55" s="68">
        <v>8051.652173913043</v>
      </c>
      <c r="E55" s="68">
        <v>9.8260869565217384</v>
      </c>
      <c r="F55" s="68">
        <v>156.47826086956522</v>
      </c>
      <c r="G55" s="68">
        <v>12837.173913043478</v>
      </c>
      <c r="H55" s="94"/>
      <c r="I55" s="68">
        <v>9.2173913043478262</v>
      </c>
      <c r="J55" s="68">
        <v>225.17391304347825</v>
      </c>
      <c r="K55" s="68">
        <v>12.565217391304348</v>
      </c>
      <c r="L55" s="68">
        <v>475.30434782608694</v>
      </c>
      <c r="M55" s="68">
        <v>722.26086956521738</v>
      </c>
      <c r="N55" s="68">
        <v>239.39130434782609</v>
      </c>
      <c r="O55" s="68">
        <v>482.86956521739131</v>
      </c>
      <c r="P55" s="36"/>
      <c r="Q55" s="65">
        <f t="shared" si="160"/>
        <v>-0.29059303538489645</v>
      </c>
      <c r="R55" s="65">
        <f t="shared" si="161"/>
        <v>-2.6208964108285104E-2</v>
      </c>
      <c r="S55" s="65">
        <f t="shared" si="162"/>
        <v>-0.20730531132462959</v>
      </c>
      <c r="T55" s="65">
        <f t="shared" si="163"/>
        <v>-0.26220507493693435</v>
      </c>
      <c r="U55" s="65">
        <f t="shared" si="164"/>
        <v>-0.13893903473475866</v>
      </c>
      <c r="V55" s="65">
        <f t="shared" ref="V55" si="195">IFERROR(G55/G43-1, "n/a")</f>
        <v>-0.16473837291913052</v>
      </c>
      <c r="W55" s="65"/>
      <c r="X55" s="65">
        <f t="shared" ref="X55" si="196">IFERROR(I55/I43-1, "n/a")</f>
        <v>-0.10273181993074265</v>
      </c>
      <c r="Y55" s="65">
        <f t="shared" ref="Y55" si="197">IFERROR(J55/J43-1, "n/a")</f>
        <v>-3.3588356036574063E-2</v>
      </c>
      <c r="Z55" s="65">
        <f t="shared" ref="Z55" si="198">IFERROR(K55/K43-1, "n/a")</f>
        <v>0.43230457310204984</v>
      </c>
      <c r="AA55" s="65">
        <f t="shared" ref="AA55" si="199">IFERROR(L55/L43-1, "n/a")</f>
        <v>-7.1500520153899849E-3</v>
      </c>
      <c r="AB55" s="65">
        <f t="shared" ref="AB55" si="200">IFERROR(M55/M43-1, "n/a")</f>
        <v>-1.1647749553101772E-2</v>
      </c>
      <c r="AC55" s="65">
        <f t="shared" ref="AC55" si="201">IFERROR(N55/N43-1, "n/a")</f>
        <v>-0.21814003924403591</v>
      </c>
      <c r="AD55" s="65">
        <f t="shared" ref="AD55" si="202">IFERROR(O55/O43-1, "n/a")</f>
        <v>0.13725837006558295</v>
      </c>
      <c r="AE55" s="65"/>
      <c r="AF55" s="65">
        <f t="shared" si="146"/>
        <v>-6.9305601145892459E-2</v>
      </c>
      <c r="AG55" s="65">
        <f t="shared" si="147"/>
        <v>-2.3516777509760778E-2</v>
      </c>
      <c r="AH55" s="65">
        <f t="shared" si="148"/>
        <v>-3.2467562822326768E-2</v>
      </c>
      <c r="AI55" s="65">
        <f t="shared" si="149"/>
        <v>-0.60695652173913039</v>
      </c>
      <c r="AJ55" s="65">
        <f t="shared" si="150"/>
        <v>0.14968559803624859</v>
      </c>
      <c r="AK55" s="65">
        <f t="shared" si="159"/>
        <v>-3.1110502396038409E-2</v>
      </c>
      <c r="AL55" s="65"/>
      <c r="AM55" s="65">
        <f t="shared" ref="AM55" si="203">IFERROR(I55/I54-1, "n/a")</f>
        <v>-1.0562515352493196E-2</v>
      </c>
      <c r="AN55" s="65">
        <f t="shared" ref="AN55" si="204">IFERROR(J55/J54-1, "n/a")</f>
        <v>-5.0531658272062407E-2</v>
      </c>
      <c r="AO55" s="65">
        <f t="shared" ref="AO55" si="205">IFERROR(K55/K54-1, "n/a")</f>
        <v>2.2262044653349</v>
      </c>
      <c r="AP55" s="65">
        <f t="shared" ref="AP55" si="206">IFERROR(L55/L54-1, "n/a")</f>
        <v>-7.0046070569905083E-2</v>
      </c>
      <c r="AQ55" s="65">
        <f t="shared" ref="AQ55" si="207">IFERROR(M55/M54-1, "n/a")</f>
        <v>-5.1495955091296008E-2</v>
      </c>
      <c r="AR55" s="65">
        <f t="shared" ref="AR55" si="208">IFERROR(N55/N54-1, "n/a")</f>
        <v>-4.9637529751630605E-2</v>
      </c>
      <c r="AS55" s="65">
        <f t="shared" ref="AS55" si="209">IFERROR(O55/O54-1, "n/a")</f>
        <v>-5.2414610707453457E-2</v>
      </c>
    </row>
    <row r="56" spans="1:45" x14ac:dyDescent="0.2">
      <c r="A56" s="53">
        <v>44287</v>
      </c>
      <c r="B56" s="68">
        <v>627.85714285714289</v>
      </c>
      <c r="C56" s="68">
        <v>3604.2380952380954</v>
      </c>
      <c r="D56" s="68">
        <v>7322.4761904761908</v>
      </c>
      <c r="E56" s="68">
        <v>10.333333333333334</v>
      </c>
      <c r="F56" s="68">
        <v>143.1904761904762</v>
      </c>
      <c r="G56" s="68">
        <v>11708.095238095239</v>
      </c>
      <c r="H56" s="94"/>
      <c r="I56" s="68">
        <v>7.0476190476190474</v>
      </c>
      <c r="J56" s="68">
        <v>224.47619047619048</v>
      </c>
      <c r="K56" s="68">
        <v>5.2857142857142856</v>
      </c>
      <c r="L56" s="68">
        <v>420.57142857142856</v>
      </c>
      <c r="M56" s="68">
        <v>657.38095238095241</v>
      </c>
      <c r="N56" s="68">
        <v>231.8095238095238</v>
      </c>
      <c r="O56" s="68">
        <v>425.57142857142856</v>
      </c>
      <c r="P56" s="36"/>
      <c r="Q56" s="65">
        <f t="shared" si="160"/>
        <v>-0.30436847103513764</v>
      </c>
      <c r="R56" s="65">
        <f t="shared" si="161"/>
        <v>-9.2816990878908823E-2</v>
      </c>
      <c r="S56" s="65">
        <f t="shared" si="162"/>
        <v>-4.4959661141164231E-2</v>
      </c>
      <c r="T56" s="65">
        <f t="shared" si="163"/>
        <v>0.22598870056497189</v>
      </c>
      <c r="U56" s="65">
        <f t="shared" si="164"/>
        <v>-6.556867619639517E-2</v>
      </c>
      <c r="V56" s="65">
        <f t="shared" ref="V56" si="210">IFERROR(G56/G44-1, "n/a")</f>
        <v>-7.8424096584243097E-2</v>
      </c>
      <c r="W56" s="65"/>
      <c r="X56" s="65">
        <f t="shared" ref="X56" si="211">IFERROR(I56/I44-1, "n/a")</f>
        <v>-0.39591836734693875</v>
      </c>
      <c r="Y56" s="65">
        <f t="shared" ref="Y56" si="212">IFERROR(J56/J44-1, "n/a")</f>
        <v>-9.2763664357197739E-2</v>
      </c>
      <c r="Z56" s="65">
        <f t="shared" ref="Z56" si="213">IFERROR(K56/K44-1, "n/a")</f>
        <v>-0.31481481481481488</v>
      </c>
      <c r="AA56" s="65">
        <f t="shared" ref="AA56" si="214">IFERROR(L56/L44-1, "n/a")</f>
        <v>-8.5051279395006785E-2</v>
      </c>
      <c r="AB56" s="65">
        <f t="shared" ref="AB56" si="215">IFERROR(M56/M44-1, "n/a")</f>
        <v>-9.5110120608285276E-2</v>
      </c>
      <c r="AC56" s="65">
        <f t="shared" ref="AC56" si="216">IFERROR(N56/N44-1, "n/a")</f>
        <v>-0.29110237367118108</v>
      </c>
      <c r="AD56" s="65">
        <f t="shared" ref="AD56" si="217">IFERROR(O56/O44-1, "n/a")</f>
        <v>6.5323638097508629E-2</v>
      </c>
      <c r="AE56" s="65"/>
      <c r="AF56" s="65">
        <f t="shared" si="146"/>
        <v>-0.120273269222401</v>
      </c>
      <c r="AG56" s="65">
        <f t="shared" si="147"/>
        <v>-7.7142994973936729E-2</v>
      </c>
      <c r="AH56" s="65">
        <f t="shared" si="148"/>
        <v>-9.056228059619198E-2</v>
      </c>
      <c r="AI56" s="65">
        <f t="shared" si="149"/>
        <v>5.1622418879056164E-2</v>
      </c>
      <c r="AJ56" s="65">
        <f t="shared" si="150"/>
        <v>-8.4917768163114027E-2</v>
      </c>
      <c r="AK56" s="65">
        <f t="shared" si="159"/>
        <v>-8.7953834901388639E-2</v>
      </c>
      <c r="AL56" s="65"/>
      <c r="AM56" s="65">
        <f t="shared" ref="AM56" si="218">IFERROR(I56/I55-1, "n/a")</f>
        <v>-0.23539982030548068</v>
      </c>
      <c r="AN56" s="65">
        <f t="shared" ref="AN56" si="219">IFERROR(J56/J55-1, "n/a")</f>
        <v>-3.0985941393355532E-3</v>
      </c>
      <c r="AO56" s="65">
        <f t="shared" ref="AO56" si="220">IFERROR(K56/K55-1, "n/a")</f>
        <v>-0.57933761739990119</v>
      </c>
      <c r="AP56" s="65">
        <f t="shared" ref="AP56" si="221">IFERROR(L56/L55-1, "n/a")</f>
        <v>-0.11515341592180228</v>
      </c>
      <c r="AQ56" s="65">
        <f t="shared" ref="AQ56" si="222">IFERROR(M56/M55-1, "n/a")</f>
        <v>-8.9828924586930814E-2</v>
      </c>
      <c r="AR56" s="65">
        <f t="shared" ref="AR56" si="223">IFERROR(N56/N55-1, "n/a")</f>
        <v>-3.1671077439330286E-2</v>
      </c>
      <c r="AS56" s="65">
        <f t="shared" ref="AS56" si="224">IFERROR(O56/O55-1, "n/a")</f>
        <v>-0.11866172725167867</v>
      </c>
    </row>
    <row r="57" spans="1:45" x14ac:dyDescent="0.2">
      <c r="A57" s="53">
        <v>44317</v>
      </c>
      <c r="B57" s="68">
        <v>617.04999999999995</v>
      </c>
      <c r="C57" s="68">
        <v>3559.95</v>
      </c>
      <c r="D57" s="68">
        <v>7510.3</v>
      </c>
      <c r="E57" s="68">
        <v>14.6</v>
      </c>
      <c r="F57" s="68">
        <v>116.2</v>
      </c>
      <c r="G57" s="68">
        <v>11818.1</v>
      </c>
      <c r="H57" s="94"/>
      <c r="I57" s="68">
        <v>7.45</v>
      </c>
      <c r="J57" s="68">
        <v>217.2</v>
      </c>
      <c r="K57" s="68">
        <v>2.15</v>
      </c>
      <c r="L57" s="68">
        <v>369.2</v>
      </c>
      <c r="M57" s="68">
        <v>596</v>
      </c>
      <c r="N57" s="68">
        <v>227.05</v>
      </c>
      <c r="O57" s="68">
        <v>368.95</v>
      </c>
      <c r="P57" s="36"/>
      <c r="Q57" s="65">
        <f t="shared" si="160"/>
        <v>-0.23171263151341592</v>
      </c>
      <c r="R57" s="65">
        <f t="shared" si="161"/>
        <v>5.5754088880321406E-2</v>
      </c>
      <c r="S57" s="65">
        <f t="shared" si="162"/>
        <v>-9.3353131488724705E-2</v>
      </c>
      <c r="T57" s="65">
        <f t="shared" si="163"/>
        <v>1.388888888888884E-2</v>
      </c>
      <c r="U57" s="65">
        <f t="shared" si="164"/>
        <v>-0.14934114202049775</v>
      </c>
      <c r="V57" s="65">
        <f t="shared" ref="V57" si="225">IFERROR(G57/G45-1, "n/a")</f>
        <v>-6.2777068447306461E-2</v>
      </c>
      <c r="W57" s="65"/>
      <c r="X57" s="65">
        <f t="shared" ref="X57" si="226">IFERROR(I57/I45-1, "n/a")</f>
        <v>-3.8709677419354827E-2</v>
      </c>
      <c r="Y57" s="65">
        <f t="shared" ref="Y57" si="227">IFERROR(J57/J45-1, "n/a")</f>
        <v>-0.11527494908350311</v>
      </c>
      <c r="Z57" s="65">
        <f t="shared" ref="Z57" si="228">IFERROR(K57/K45-1, "n/a")</f>
        <v>-0.76243093922651939</v>
      </c>
      <c r="AA57" s="65">
        <f t="shared" ref="AA57" si="229">IFERROR(L57/L45-1, "n/a")</f>
        <v>3.8683359122239525E-2</v>
      </c>
      <c r="AB57" s="65">
        <f t="shared" ref="AB57" si="230">IFERROR(M57/M45-1, "n/a")</f>
        <v>-3.5208417644678303E-2</v>
      </c>
      <c r="AC57" s="65">
        <f t="shared" ref="AC57" si="231">IFERROR(N57/N45-1, "n/a")</f>
        <v>-0.21989348909122142</v>
      </c>
      <c r="AD57" s="65">
        <f t="shared" ref="AD57" si="232">IFERROR(O57/O45-1, "n/a")</f>
        <v>0.12932353841444755</v>
      </c>
      <c r="AE57" s="65"/>
      <c r="AF57" s="65">
        <f t="shared" si="146"/>
        <v>-1.7212741751991056E-2</v>
      </c>
      <c r="AG57" s="65">
        <f t="shared" si="147"/>
        <v>-1.2287782901082123E-2</v>
      </c>
      <c r="AH57" s="65">
        <f t="shared" si="148"/>
        <v>2.5650313451083484E-2</v>
      </c>
      <c r="AI57" s="65">
        <f t="shared" si="149"/>
        <v>0.41290322580645156</v>
      </c>
      <c r="AJ57" s="65">
        <f t="shared" si="150"/>
        <v>-0.18849351513136026</v>
      </c>
      <c r="AK57" s="65">
        <f t="shared" si="159"/>
        <v>9.3956155692032084E-3</v>
      </c>
      <c r="AL57" s="65"/>
      <c r="AM57" s="65">
        <f t="shared" ref="AM57" si="233">IFERROR(I57/I56-1, "n/a")</f>
        <v>5.709459459459465E-2</v>
      </c>
      <c r="AN57" s="65">
        <f t="shared" ref="AN57" si="234">IFERROR(J57/J56-1, "n/a")</f>
        <v>-3.2414085702163864E-2</v>
      </c>
      <c r="AO57" s="65">
        <f t="shared" ref="AO57" si="235">IFERROR(K57/K56-1, "n/a")</f>
        <v>-0.59324324324324329</v>
      </c>
      <c r="AP57" s="65">
        <f t="shared" ref="AP57" si="236">IFERROR(L57/L56-1, "n/a")</f>
        <v>-0.12214673913043472</v>
      </c>
      <c r="AQ57" s="65">
        <f t="shared" ref="AQ57" si="237">IFERROR(M57/M56-1, "n/a")</f>
        <v>-9.3371966678739593E-2</v>
      </c>
      <c r="AR57" s="65">
        <f t="shared" ref="AR57" si="238">IFERROR(N57/N56-1, "n/a")</f>
        <v>-2.0532046014790417E-2</v>
      </c>
      <c r="AS57" s="65">
        <f t="shared" ref="AS57" si="239">IFERROR(O57/O56-1, "n/a")</f>
        <v>-0.13304800268546491</v>
      </c>
    </row>
    <row r="58" spans="1:45" x14ac:dyDescent="0.2">
      <c r="A58" s="53">
        <v>44348</v>
      </c>
      <c r="B58" s="68">
        <v>654.5</v>
      </c>
      <c r="C58" s="68">
        <v>3662.0454545454545</v>
      </c>
      <c r="D58" s="68">
        <v>7455.318181818182</v>
      </c>
      <c r="E58" s="68">
        <v>11.681818181818182</v>
      </c>
      <c r="F58" s="68">
        <v>139.18181818181819</v>
      </c>
      <c r="G58" s="68">
        <v>11922.727272727272</v>
      </c>
      <c r="H58" s="94"/>
      <c r="I58" s="68">
        <v>13.636363636363637</v>
      </c>
      <c r="J58" s="68">
        <v>246.09090909090909</v>
      </c>
      <c r="K58" s="68">
        <v>5.7272727272727275</v>
      </c>
      <c r="L58" s="68">
        <v>389.04545454545456</v>
      </c>
      <c r="M58" s="68">
        <v>654.5</v>
      </c>
      <c r="N58" s="68">
        <v>265.31818181818181</v>
      </c>
      <c r="O58" s="68">
        <v>389.18181818181819</v>
      </c>
      <c r="P58" s="36"/>
      <c r="Q58" s="65">
        <f t="shared" si="160"/>
        <v>-0.2729980813894779</v>
      </c>
      <c r="R58" s="65">
        <f t="shared" si="161"/>
        <v>0.25702115708668782</v>
      </c>
      <c r="S58" s="65">
        <f t="shared" si="162"/>
        <v>3.235207109902638E-2</v>
      </c>
      <c r="T58" s="65">
        <f t="shared" si="163"/>
        <v>0.58641975308641969</v>
      </c>
      <c r="U58" s="65">
        <f t="shared" si="164"/>
        <v>-6.5893837705918168E-2</v>
      </c>
      <c r="V58" s="65">
        <f t="shared" ref="V58" si="240">IFERROR(G58/G46-1, "n/a")</f>
        <v>6.5329082306114339E-2</v>
      </c>
      <c r="W58" s="65"/>
      <c r="X58" s="65">
        <f t="shared" ref="X58" si="241">IFERROR(I58/I46-1, "n/a")</f>
        <v>0.5</v>
      </c>
      <c r="Y58" s="65">
        <f t="shared" ref="Y58" si="242">IFERROR(J58/J46-1, "n/a")</f>
        <v>4.3562066306862102E-2</v>
      </c>
      <c r="Z58" s="65">
        <f t="shared" ref="Z58" si="243">IFERROR(K58/K46-1, "n/a")</f>
        <v>0.80000000000000027</v>
      </c>
      <c r="AA58" s="65">
        <f t="shared" ref="AA58" si="244">IFERROR(L58/L46-1, "n/a")</f>
        <v>0.16926229508196711</v>
      </c>
      <c r="AB58" s="65">
        <f t="shared" ref="AB58" si="245">IFERROR(M58/M46-1, "n/a")</f>
        <v>0.1268586633275941</v>
      </c>
      <c r="AC58" s="65">
        <f t="shared" ref="AC58" si="246">IFERROR(N58/N46-1, "n/a")</f>
        <v>-8.1510621557828511E-2</v>
      </c>
      <c r="AD58" s="65">
        <f t="shared" ref="AD58" si="247">IFERROR(O58/O46-1, "n/a")</f>
        <v>0.33302195235871102</v>
      </c>
      <c r="AE58" s="65"/>
      <c r="AF58" s="65">
        <f t="shared" si="146"/>
        <v>6.0692002268859957E-2</v>
      </c>
      <c r="AG58" s="65">
        <f t="shared" si="147"/>
        <v>2.8678901261381284E-2</v>
      </c>
      <c r="AH58" s="65">
        <f t="shared" si="148"/>
        <v>-7.3208551165490077E-3</v>
      </c>
      <c r="AI58" s="65">
        <f t="shared" si="149"/>
        <v>-0.19987546699875469</v>
      </c>
      <c r="AJ58" s="65">
        <f t="shared" si="150"/>
        <v>0.19777812548896878</v>
      </c>
      <c r="AK58" s="65">
        <f t="shared" si="159"/>
        <v>8.8531382140337733E-3</v>
      </c>
      <c r="AL58" s="65"/>
      <c r="AM58" s="65">
        <f t="shared" ref="AM58" si="248">IFERROR(I58/I57-1, "n/a")</f>
        <v>0.83038438071995113</v>
      </c>
      <c r="AN58" s="65">
        <f t="shared" ref="AN58" si="249">IFERROR(J58/J57-1, "n/a")</f>
        <v>0.13301523522518011</v>
      </c>
      <c r="AO58" s="65">
        <f t="shared" ref="AO58" si="250">IFERROR(K58/K57-1, "n/a")</f>
        <v>1.6638477801268503</v>
      </c>
      <c r="AP58" s="65">
        <f t="shared" ref="AP58" si="251">IFERROR(L58/L57-1, "n/a")</f>
        <v>5.3752585442726319E-2</v>
      </c>
      <c r="AQ58" s="65">
        <f t="shared" ref="AQ58" si="252">IFERROR(M58/M57-1, "n/a")</f>
        <v>9.8154362416107421E-2</v>
      </c>
      <c r="AR58" s="65">
        <f t="shared" ref="AR58" si="253">IFERROR(N58/N57-1, "n/a")</f>
        <v>0.1685451742707853</v>
      </c>
      <c r="AS58" s="65">
        <f t="shared" ref="AS58" si="254">IFERROR(O58/O57-1, "n/a")</f>
        <v>5.4836205940691718E-2</v>
      </c>
    </row>
    <row r="59" spans="1:45" x14ac:dyDescent="0.2">
      <c r="A59" s="53">
        <v>44378</v>
      </c>
      <c r="B59" s="68">
        <v>577.95238095238096</v>
      </c>
      <c r="C59" s="68">
        <v>3221.0952380952381</v>
      </c>
      <c r="D59" s="68">
        <v>7374.8571428571431</v>
      </c>
      <c r="E59" s="68">
        <v>16.61904761904762</v>
      </c>
      <c r="F59" s="68">
        <v>104.28571428571429</v>
      </c>
      <c r="G59" s="68">
        <v>11294.809523809523</v>
      </c>
      <c r="H59" s="94"/>
      <c r="I59" s="68">
        <v>10.952380952380953</v>
      </c>
      <c r="J59" s="68">
        <v>203.47619047619048</v>
      </c>
      <c r="K59" s="68">
        <v>3.4761904761904763</v>
      </c>
      <c r="L59" s="68">
        <v>335.71428571428572</v>
      </c>
      <c r="M59" s="68">
        <v>553.61904761904759</v>
      </c>
      <c r="N59" s="68">
        <v>214.23809523809524</v>
      </c>
      <c r="O59" s="68">
        <v>339.38095238095241</v>
      </c>
      <c r="P59" s="36"/>
      <c r="Q59" s="65">
        <f t="shared" si="160"/>
        <v>-0.1909034437828584</v>
      </c>
      <c r="R59" s="65">
        <f t="shared" si="161"/>
        <v>0.16979918845282516</v>
      </c>
      <c r="S59" s="65">
        <f t="shared" si="162"/>
        <v>1.0122319888788978E-2</v>
      </c>
      <c r="T59" s="65">
        <f t="shared" si="163"/>
        <v>0.48023905918642784</v>
      </c>
      <c r="U59" s="65">
        <f t="shared" si="164"/>
        <v>-0.18987086359967709</v>
      </c>
      <c r="V59" s="65">
        <f t="shared" ref="V59" si="255">IFERROR(G59/G47-1, "n/a")</f>
        <v>3.5387738491578835E-2</v>
      </c>
      <c r="W59" s="65"/>
      <c r="X59" s="65">
        <f t="shared" ref="X59" si="256">IFERROR(I59/I47-1, "n/a")</f>
        <v>0.29544290834613407</v>
      </c>
      <c r="Y59" s="65">
        <f t="shared" ref="Y59" si="257">IFERROR(J59/J47-1, "n/a")</f>
        <v>4.7128933444722909E-2</v>
      </c>
      <c r="Z59" s="65">
        <f t="shared" ref="Z59" si="258">IFERROR(K59/K47-1, "n/a")</f>
        <v>-0.72490578965399111</v>
      </c>
      <c r="AA59" s="65">
        <f t="shared" ref="AA59" si="259">IFERROR(L59/L47-1, "n/a")</f>
        <v>1.2435131694898738E-2</v>
      </c>
      <c r="AB59" s="65">
        <f t="shared" ref="AB59" si="260">IFERROR(M59/M47-1, "n/a")</f>
        <v>1.2100635501001156E-2</v>
      </c>
      <c r="AC59" s="65">
        <f t="shared" ref="AC59" si="261">IFERROR(N59/N47-1, "n/a")</f>
        <v>-9.8462491346959502E-2</v>
      </c>
      <c r="AD59" s="65">
        <f t="shared" ref="AD59" si="262">IFERROR(O59/O47-1, "n/a")</f>
        <v>9.7029231910219282E-2</v>
      </c>
      <c r="AE59" s="65"/>
      <c r="AF59" s="65">
        <f t="shared" si="146"/>
        <v>-0.11695587325839429</v>
      </c>
      <c r="AG59" s="65">
        <f t="shared" si="147"/>
        <v>-0.12041090748966377</v>
      </c>
      <c r="AH59" s="65">
        <f t="shared" si="148"/>
        <v>-1.0792435278921375E-2</v>
      </c>
      <c r="AI59" s="65">
        <f t="shared" si="149"/>
        <v>0.42264220863442659</v>
      </c>
      <c r="AJ59" s="65">
        <f t="shared" si="150"/>
        <v>-0.250723150135299</v>
      </c>
      <c r="AK59" s="65">
        <f t="shared" si="159"/>
        <v>-5.2665613710219161E-2</v>
      </c>
      <c r="AL59" s="65"/>
      <c r="AM59" s="65">
        <f t="shared" ref="AM59" si="263">IFERROR(I59/I58-1, "n/a")</f>
        <v>-0.19682539682539679</v>
      </c>
      <c r="AN59" s="65">
        <f t="shared" ref="AN59" si="264">IFERROR(J59/J58-1, "n/a")</f>
        <v>-0.17316656991573876</v>
      </c>
      <c r="AO59" s="65">
        <f t="shared" ref="AO59" si="265">IFERROR(K59/K58-1, "n/a")</f>
        <v>-0.39304610733182166</v>
      </c>
      <c r="AP59" s="65">
        <f t="shared" ref="AP59" si="266">IFERROR(L59/L58-1, "n/a")</f>
        <v>-0.13708210238178697</v>
      </c>
      <c r="AQ59" s="65">
        <f t="shared" ref="AQ59" si="267">IFERROR(M59/M58-1, "n/a")</f>
        <v>-0.15413438102513732</v>
      </c>
      <c r="AR59" s="65">
        <f t="shared" ref="AR59" si="268">IFERROR(N59/N58-1, "n/a")</f>
        <v>-0.19252388294704548</v>
      </c>
      <c r="AS59" s="65">
        <f t="shared" ref="AS59" si="269">IFERROR(O59/O58-1, "n/a")</f>
        <v>-0.12796298150187424</v>
      </c>
    </row>
    <row r="60" spans="1:45" x14ac:dyDescent="0.2">
      <c r="A60" s="53">
        <v>44409</v>
      </c>
      <c r="B60" s="68">
        <v>573.5454545454545</v>
      </c>
      <c r="C60" s="68">
        <v>3407.7727272727275</v>
      </c>
      <c r="D60" s="68">
        <v>6934.863636363636</v>
      </c>
      <c r="E60" s="68">
        <v>16.454545454545453</v>
      </c>
      <c r="F60" s="68">
        <v>106</v>
      </c>
      <c r="G60" s="68">
        <v>11038.636363636364</v>
      </c>
      <c r="H60" s="94"/>
      <c r="I60" s="68">
        <v>4.4090909090909092</v>
      </c>
      <c r="J60" s="68">
        <v>192.45454545454547</v>
      </c>
      <c r="K60" s="68">
        <v>0.22727272727272727</v>
      </c>
      <c r="L60" s="68">
        <v>340.18181818181819</v>
      </c>
      <c r="M60" s="68">
        <v>537.27272727272725</v>
      </c>
      <c r="N60" s="68">
        <v>219.22727272727272</v>
      </c>
      <c r="O60" s="68">
        <v>318.04545454545456</v>
      </c>
      <c r="P60" s="36"/>
      <c r="Q60" s="65">
        <f t="shared" si="160"/>
        <v>-0.13174347279018561</v>
      </c>
      <c r="R60" s="65">
        <f t="shared" si="161"/>
        <v>0.2081036409063286</v>
      </c>
      <c r="S60" s="65">
        <f t="shared" si="162"/>
        <v>-0.1514959951778998</v>
      </c>
      <c r="T60" s="65">
        <f t="shared" si="163"/>
        <v>0.62227912932138274</v>
      </c>
      <c r="U60" s="65">
        <f t="shared" si="164"/>
        <v>2.3448275862068879E-2</v>
      </c>
      <c r="V60" s="65">
        <f t="shared" ref="V60" si="270">IFERROR(G60/G48-1, "n/a")</f>
        <v>-6.1986146415394239E-2</v>
      </c>
      <c r="W60" s="65"/>
      <c r="X60" s="65">
        <f t="shared" ref="X60" si="271">IFERROR(I60/I48-1, "n/a")</f>
        <v>-0.2532991202346041</v>
      </c>
      <c r="Y60" s="65">
        <f t="shared" ref="Y60" si="272">IFERROR(J60/J48-1, "n/a")</f>
        <v>1.3498009043688697E-4</v>
      </c>
      <c r="Z60" s="65">
        <f t="shared" ref="Z60" si="273">IFERROR(K60/K48-1, "n/a")</f>
        <v>-0.95274527452745272</v>
      </c>
      <c r="AA60" s="65">
        <f t="shared" ref="AA60" si="274">IFERROR(L60/L48-1, "n/a")</f>
        <v>7.0716154349247828E-2</v>
      </c>
      <c r="AB60" s="65">
        <f t="shared" ref="AB60" si="275">IFERROR(M60/M48-1, "n/a")</f>
        <v>3.151648132448992E-2</v>
      </c>
      <c r="AC60" s="65">
        <f t="shared" ref="AC60" si="276">IFERROR(N60/N48-1, "n/a")</f>
        <v>-8.4918957011980378E-2</v>
      </c>
      <c r="AD60" s="65">
        <f t="shared" ref="AD60" si="277">IFERROR(O60/O48-1, "n/a")</f>
        <v>0.13068470381827435</v>
      </c>
      <c r="AE60" s="65"/>
      <c r="AF60" s="65">
        <f t="shared" si="146"/>
        <v>-7.625068348476205E-3</v>
      </c>
      <c r="AG60" s="65">
        <f t="shared" si="147"/>
        <v>5.7954663050534094E-2</v>
      </c>
      <c r="AH60" s="65">
        <f t="shared" si="148"/>
        <v>-5.9661292140371747E-2</v>
      </c>
      <c r="AI60" s="65">
        <f t="shared" si="149"/>
        <v>-9.8984110445430318E-3</v>
      </c>
      <c r="AJ60" s="65">
        <f t="shared" si="150"/>
        <v>1.6438356164383494E-2</v>
      </c>
      <c r="AK60" s="65">
        <f t="shared" si="159"/>
        <v>-2.2680609144682284E-2</v>
      </c>
      <c r="AL60" s="65"/>
      <c r="AM60" s="65">
        <f t="shared" ref="AM60" si="278">IFERROR(I60/I59-1, "n/a")</f>
        <v>-0.59743083003952568</v>
      </c>
      <c r="AN60" s="65">
        <f t="shared" ref="AN60" si="279">IFERROR(J60/J59-1, "n/a")</f>
        <v>-5.4166755313490578E-2</v>
      </c>
      <c r="AO60" s="65">
        <f t="shared" ref="AO60" si="280">IFERROR(K60/K59-1, "n/a")</f>
        <v>-0.9346201743462017</v>
      </c>
      <c r="AP60" s="65">
        <f t="shared" ref="AP60" si="281">IFERROR(L60/L59-1, "n/a")</f>
        <v>1.3307543520309384E-2</v>
      </c>
      <c r="AQ60" s="65">
        <f t="shared" ref="AQ60" si="282">IFERROR(M60/M59-1, "n/a")</f>
        <v>-2.9526296858139234E-2</v>
      </c>
      <c r="AR60" s="65">
        <f t="shared" ref="AR60" si="283">IFERROR(N60/N59-1, "n/a")</f>
        <v>2.3288003394693613E-2</v>
      </c>
      <c r="AS60" s="65">
        <f t="shared" ref="AS60" si="284">IFERROR(O60/O59-1, "n/a")</f>
        <v>-6.2865925992066085E-2</v>
      </c>
    </row>
    <row r="61" spans="1:45" x14ac:dyDescent="0.2">
      <c r="A61" s="53">
        <v>44440</v>
      </c>
      <c r="B61" s="68">
        <v>547.19047619047615</v>
      </c>
      <c r="C61" s="68">
        <v>3571.4761904761904</v>
      </c>
      <c r="D61" s="68">
        <v>7450.3809523809523</v>
      </c>
      <c r="E61" s="68">
        <v>11.19047619047619</v>
      </c>
      <c r="F61" s="68">
        <v>114.33333333333333</v>
      </c>
      <c r="G61" s="68">
        <v>11694.571428571429</v>
      </c>
      <c r="H61" s="94"/>
      <c r="I61" s="68">
        <v>17.80952380952381</v>
      </c>
      <c r="J61" s="68">
        <v>196.38095238095238</v>
      </c>
      <c r="K61" s="68">
        <v>3.4285714285714284</v>
      </c>
      <c r="L61" s="68">
        <v>324.23809523809524</v>
      </c>
      <c r="M61" s="68">
        <v>541.85714285714289</v>
      </c>
      <c r="N61" s="68">
        <v>222.0952380952381</v>
      </c>
      <c r="O61" s="68">
        <v>319.76190476190476</v>
      </c>
      <c r="P61" s="36"/>
      <c r="Q61" s="65">
        <f t="shared" ref="Q61" si="285">IFERROR(B61/B49-1, "n/a")</f>
        <v>-0.20565463846260201</v>
      </c>
      <c r="R61" s="65">
        <f t="shared" ref="R61" si="286">IFERROR(C61/C49-1, "n/a")</f>
        <v>0.18726947491728785</v>
      </c>
      <c r="S61" s="65">
        <f t="shared" ref="S61" si="287">IFERROR(D61/D49-1, "n/a")</f>
        <v>9.2522764091391485E-2</v>
      </c>
      <c r="T61" s="65">
        <f t="shared" ref="T61:U61" si="288">IFERROR(E61/E49-1, "n/a")</f>
        <v>0.23036649214659688</v>
      </c>
      <c r="U61" s="65">
        <f t="shared" si="288"/>
        <v>9.5346715328467058E-2</v>
      </c>
      <c r="V61" s="65">
        <f t="shared" ref="V61" si="289">IFERROR(G61/G49-1, "n/a")</f>
        <v>0.10015768631175304</v>
      </c>
      <c r="W61" s="65"/>
      <c r="X61" s="65">
        <f t="shared" ref="X61" si="290">IFERROR(I61/I49-1, "n/a")</f>
        <v>1.5442176870748301</v>
      </c>
      <c r="Y61" s="65">
        <f t="shared" ref="Y61" si="291">IFERROR(J61/J49-1, "n/a")</f>
        <v>-2.2285443338074917E-2</v>
      </c>
      <c r="Z61" s="65">
        <f t="shared" ref="Z61" si="292">IFERROR(K61/K49-1, "n/a")</f>
        <v>-0.55279503105590067</v>
      </c>
      <c r="AA61" s="65">
        <f t="shared" ref="AA61" si="293">IFERROR(L61/L49-1, "n/a")</f>
        <v>-0.11697574893009988</v>
      </c>
      <c r="AB61" s="65">
        <f t="shared" ref="AB61" si="294">IFERROR(M61/M49-1, "n/a")</f>
        <v>-7.0115224319686198E-2</v>
      </c>
      <c r="AC61" s="65">
        <f t="shared" ref="AC61" si="295">IFERROR(N61/N49-1, "n/a")</f>
        <v>-0.10290440469321027</v>
      </c>
      <c r="AD61" s="65">
        <f t="shared" ref="AD61" si="296">IFERROR(O61/O49-1, "n/a")</f>
        <v>-4.5893719806763378E-2</v>
      </c>
      <c r="AE61" s="65"/>
      <c r="AF61" s="65">
        <f t="shared" ref="AF61" si="297">IFERROR(B61/B60-1, "n/a")</f>
        <v>-4.59509846100431E-2</v>
      </c>
      <c r="AG61" s="65">
        <f t="shared" ref="AG61" si="298">IFERROR(C61/C60-1, "n/a")</f>
        <v>4.8038257332517764E-2</v>
      </c>
      <c r="AH61" s="65">
        <f t="shared" ref="AH61" si="299">IFERROR(D61/D60-1, "n/a")</f>
        <v>7.433705160605486E-2</v>
      </c>
      <c r="AI61" s="65">
        <f t="shared" ref="AI61:AJ61" si="300">IFERROR(E61/E60-1, "n/a")</f>
        <v>-0.31991581162851879</v>
      </c>
      <c r="AJ61" s="65">
        <f t="shared" si="300"/>
        <v>7.8616352201257733E-2</v>
      </c>
      <c r="AK61" s="65">
        <f t="shared" ref="AK61" si="301">IFERROR(G61/G60-1, "n/a")</f>
        <v>5.9421747698461758E-2</v>
      </c>
      <c r="AL61" s="65"/>
      <c r="AM61" s="65">
        <f t="shared" ref="AM61" si="302">IFERROR(I61/I60-1, "n/a")</f>
        <v>3.0392734413352969</v>
      </c>
      <c r="AN61" s="65">
        <f t="shared" ref="AN61" si="303">IFERROR(J61/J60-1, "n/a")</f>
        <v>2.0401736509435997E-2</v>
      </c>
      <c r="AO61" s="65">
        <f t="shared" ref="AO61" si="304">IFERROR(K61/K60-1, "n/a")</f>
        <v>14.085714285714285</v>
      </c>
      <c r="AP61" s="65">
        <f t="shared" ref="AP61" si="305">IFERROR(L61/L60-1, "n/a")</f>
        <v>-4.6868239545951984E-2</v>
      </c>
      <c r="AQ61" s="65">
        <f t="shared" ref="AQ61" si="306">IFERROR(M61/M60-1, "n/a")</f>
        <v>8.5327532028041109E-3</v>
      </c>
      <c r="AR61" s="65">
        <f t="shared" ref="AR61" si="307">IFERROR(N61/N60-1, "n/a")</f>
        <v>1.3082155939298845E-2</v>
      </c>
      <c r="AS61" s="65">
        <f t="shared" ref="AS61" si="308">IFERROR(O61/O60-1, "n/a")</f>
        <v>5.3968707677438665E-3</v>
      </c>
    </row>
    <row r="62" spans="1:45" x14ac:dyDescent="0.2">
      <c r="A62" s="53">
        <v>44470</v>
      </c>
      <c r="B62" s="68">
        <v>621.61904761904759</v>
      </c>
      <c r="C62" s="68">
        <v>3322.7142857142858</v>
      </c>
      <c r="D62" s="68">
        <v>7475.6190476190477</v>
      </c>
      <c r="E62" s="68">
        <v>18.285714285714285</v>
      </c>
      <c r="F62" s="68">
        <v>106.66666666666667</v>
      </c>
      <c r="G62" s="68">
        <v>11544.904761904761</v>
      </c>
      <c r="H62" s="94"/>
      <c r="I62" s="68">
        <v>5.2857142857142856</v>
      </c>
      <c r="J62" s="68">
        <v>200.52380952380952</v>
      </c>
      <c r="K62" s="68">
        <v>2</v>
      </c>
      <c r="L62" s="68">
        <v>380.04761904761904</v>
      </c>
      <c r="M62" s="68">
        <v>587.85714285714289</v>
      </c>
      <c r="N62" s="68">
        <v>224.71428571428572</v>
      </c>
      <c r="O62" s="68">
        <v>363.14285714285717</v>
      </c>
      <c r="P62" s="36"/>
      <c r="Q62" s="65">
        <f t="shared" ref="Q62" si="309">IFERROR(B62/B50-1, "n/a")</f>
        <v>-0.13533010573981741</v>
      </c>
      <c r="R62" s="65">
        <f t="shared" ref="R62" si="310">IFERROR(C62/C50-1, "n/a")</f>
        <v>0.129790644581532</v>
      </c>
      <c r="S62" s="65">
        <f t="shared" ref="S62" si="311">IFERROR(D62/D50-1, "n/a")</f>
        <v>-2.9408767981031758E-4</v>
      </c>
      <c r="T62" s="65">
        <f t="shared" ref="T62" si="312">IFERROR(E62/E50-1, "n/a")</f>
        <v>0.42150429076224127</v>
      </c>
      <c r="U62" s="65">
        <f t="shared" ref="U62" si="313">IFERROR(F62/F50-1, "n/a")</f>
        <v>2.162240603685972E-2</v>
      </c>
      <c r="V62" s="65">
        <f t="shared" ref="V62" si="314">IFERROR(G62/G50-1, "n/a")</f>
        <v>2.5757864229654537E-2</v>
      </c>
      <c r="W62" s="65"/>
      <c r="X62" s="65">
        <f t="shared" ref="X62" si="315">IFERROR(I62/I50-1, "n/a")</f>
        <v>4.761904761904745E-2</v>
      </c>
      <c r="Y62" s="65">
        <f t="shared" ref="Y62" si="316">IFERROR(J62/J50-1, "n/a")</f>
        <v>-3.0221189377047875E-2</v>
      </c>
      <c r="Z62" s="65">
        <f t="shared" ref="Z62" si="317">IFERROR(K62/K50-1, "n/a")</f>
        <v>-2.2222222222222254E-2</v>
      </c>
      <c r="AA62" s="65">
        <f t="shared" ref="AA62" si="318">IFERROR(L62/L50-1, "n/a")</f>
        <v>-3.3740018600760591E-2</v>
      </c>
      <c r="AB62" s="65">
        <f t="shared" ref="AB62" si="319">IFERROR(M62/M50-1, "n/a")</f>
        <v>-3.1826834641627166E-2</v>
      </c>
      <c r="AC62" s="65">
        <f t="shared" ref="AC62" si="320">IFERROR(N62/N50-1, "n/a")</f>
        <v>-4.6535335445653692E-2</v>
      </c>
      <c r="AD62" s="65">
        <f t="shared" ref="AD62" si="321">IFERROR(O62/O50-1, "n/a")</f>
        <v>-2.2495673908863645E-2</v>
      </c>
      <c r="AE62" s="65"/>
      <c r="AF62" s="65">
        <f t="shared" ref="AF62" si="322">IFERROR(B62/B61-1, "n/a")</f>
        <v>0.1360194935166652</v>
      </c>
      <c r="AG62" s="65">
        <f t="shared" ref="AG62" si="323">IFERROR(C62/C61-1, "n/a")</f>
        <v>-6.965240463460487E-2</v>
      </c>
      <c r="AH62" s="65">
        <f t="shared" ref="AH62" si="324">IFERROR(D62/D61-1, "n/a")</f>
        <v>3.3874905725499449E-3</v>
      </c>
      <c r="AI62" s="65">
        <f t="shared" ref="AI62" si="325">IFERROR(E62/E61-1, "n/a")</f>
        <v>0.63404255319148928</v>
      </c>
      <c r="AJ62" s="65">
        <f t="shared" ref="AJ62" si="326">IFERROR(F62/F61-1, "n/a")</f>
        <v>-6.7055393586005763E-2</v>
      </c>
      <c r="AK62" s="65">
        <f t="shared" ref="AK62" si="327">IFERROR(G62/G61-1, "n/a")</f>
        <v>-1.279796079581097E-2</v>
      </c>
      <c r="AL62" s="65"/>
      <c r="AM62" s="65">
        <f t="shared" ref="AM62" si="328">IFERROR(I62/I61-1, "n/a")</f>
        <v>-0.70320855614973266</v>
      </c>
      <c r="AN62" s="65">
        <f t="shared" ref="AN62" si="329">IFERROR(J62/J61-1, "n/a")</f>
        <v>2.1096023278370568E-2</v>
      </c>
      <c r="AO62" s="65">
        <f t="shared" ref="AO62" si="330">IFERROR(K62/K61-1, "n/a")</f>
        <v>-0.41666666666666663</v>
      </c>
      <c r="AP62" s="65">
        <f t="shared" ref="AP62" si="331">IFERROR(L62/L61-1, "n/a")</f>
        <v>0.1721251285063885</v>
      </c>
      <c r="AQ62" s="65">
        <f t="shared" ref="AQ62" si="332">IFERROR(M62/M61-1, "n/a")</f>
        <v>8.4893224360664377E-2</v>
      </c>
      <c r="AR62" s="65">
        <f t="shared" ref="AR62" si="333">IFERROR(N62/N61-1, "n/a")</f>
        <v>1.1792452830188704E-2</v>
      </c>
      <c r="AS62" s="65">
        <f t="shared" ref="AS62" si="334">IFERROR(O62/O61-1, "n/a")</f>
        <v>0.13566641846612071</v>
      </c>
    </row>
    <row r="63" spans="1:45" x14ac:dyDescent="0.2">
      <c r="A63" s="53">
        <v>44501</v>
      </c>
      <c r="B63" s="68">
        <v>557.09523809523807</v>
      </c>
      <c r="C63" s="68">
        <v>3552.8095238095239</v>
      </c>
      <c r="D63" s="68">
        <v>7265.7619047619046</v>
      </c>
      <c r="E63" s="68">
        <v>18.19047619047619</v>
      </c>
      <c r="F63" s="68">
        <v>105.04761904761905</v>
      </c>
      <c r="G63" s="68">
        <v>11498.904761904761</v>
      </c>
      <c r="H63" s="94"/>
      <c r="I63" s="68">
        <v>2.8095238095238093</v>
      </c>
      <c r="J63" s="68">
        <v>197.38095238095238</v>
      </c>
      <c r="K63" s="68">
        <v>4</v>
      </c>
      <c r="L63" s="68">
        <v>302.71428571428572</v>
      </c>
      <c r="M63" s="68">
        <v>506.90476190476193</v>
      </c>
      <c r="N63" s="68">
        <v>209.23809523809524</v>
      </c>
      <c r="O63" s="68">
        <v>297.66666666666669</v>
      </c>
      <c r="P63" s="36"/>
      <c r="Q63" s="65">
        <f t="shared" ref="Q63" si="335">IFERROR(B63/B51-1, "n/a")</f>
        <v>-0.21264187959121172</v>
      </c>
      <c r="R63" s="65">
        <f t="shared" ref="R63" si="336">IFERROR(C63/C51-1, "n/a")</f>
        <v>9.1929041955166158E-2</v>
      </c>
      <c r="S63" s="65">
        <f t="shared" ref="S63" si="337">IFERROR(D63/D51-1, "n/a")</f>
        <v>-0.10554321567358471</v>
      </c>
      <c r="T63" s="65">
        <f t="shared" ref="T63" si="338">IFERROR(E63/E51-1, "n/a")</f>
        <v>0.58868787689748392</v>
      </c>
      <c r="U63" s="65">
        <f t="shared" ref="U63" si="339">IFERROR(F63/F51-1, "n/a")</f>
        <v>-3.8465729541244387E-2</v>
      </c>
      <c r="V63" s="65">
        <f t="shared" ref="V63" si="340">IFERROR(G63/G51-1, "n/a")</f>
        <v>-5.7856808296175566E-2</v>
      </c>
      <c r="W63" s="65"/>
      <c r="X63" s="65">
        <f t="shared" ref="X63" si="341">IFERROR(I63/I51-1, "n/a")</f>
        <v>-0.27960927960927962</v>
      </c>
      <c r="Y63" s="65">
        <f t="shared" ref="Y63" si="342">IFERROR(J63/J51-1, "n/a")</f>
        <v>8.065125858720168E-2</v>
      </c>
      <c r="Z63" s="65">
        <f t="shared" ref="Z63" si="343">IFERROR(K63/K51-1, "n/a")</f>
        <v>0.17647058823529416</v>
      </c>
      <c r="AA63" s="65">
        <f t="shared" ref="AA63" si="344">IFERROR(L63/L51-1, "n/a")</f>
        <v>-0.16017676317301777</v>
      </c>
      <c r="AB63" s="65">
        <f t="shared" ref="AB63" si="345">IFERROR(M63/M51-1, "n/a")</f>
        <v>-7.9024778516057492E-2</v>
      </c>
      <c r="AC63" s="65">
        <f t="shared" ref="AC63" si="346">IFERROR(N63/N51-1, "n/a")</f>
        <v>-5.0212913127121062E-2</v>
      </c>
      <c r="AD63" s="65">
        <f t="shared" ref="AD63" si="347">IFERROR(O63/O51-1, "n/a")</f>
        <v>-9.8253054629910186E-2</v>
      </c>
      <c r="AE63" s="65"/>
      <c r="AF63" s="65">
        <f t="shared" ref="AF63" si="348">IFERROR(B63/B62-1, "n/a")</f>
        <v>-0.10379960165466529</v>
      </c>
      <c r="AG63" s="65">
        <f t="shared" ref="AG63" si="349">IFERROR(C63/C62-1, "n/a")</f>
        <v>6.9249179529071281E-2</v>
      </c>
      <c r="AH63" s="65">
        <f t="shared" ref="AH63" si="350">IFERROR(D63/D62-1, "n/a")</f>
        <v>-2.8072209340841425E-2</v>
      </c>
      <c r="AI63" s="65">
        <f t="shared" ref="AI63" si="351">IFERROR(E63/E62-1, "n/a")</f>
        <v>-5.2083333333333703E-3</v>
      </c>
      <c r="AJ63" s="65">
        <f t="shared" ref="AJ63" si="352">IFERROR(F63/F62-1, "n/a")</f>
        <v>-1.5178571428571486E-2</v>
      </c>
      <c r="AK63" s="65">
        <f t="shared" ref="AK63" si="353">IFERROR(G63/G62-1, "n/a")</f>
        <v>-3.9844417038231716E-3</v>
      </c>
      <c r="AL63" s="65"/>
      <c r="AM63" s="65">
        <f t="shared" ref="AM63" si="354">IFERROR(I63/I62-1, "n/a")</f>
        <v>-0.46846846846846846</v>
      </c>
      <c r="AN63" s="65">
        <f t="shared" ref="AN63" si="355">IFERROR(J63/J62-1, "n/a")</f>
        <v>-1.5673236760864406E-2</v>
      </c>
      <c r="AO63" s="65">
        <f t="shared" ref="AO63" si="356">IFERROR(K63/K62-1, "n/a")</f>
        <v>1</v>
      </c>
      <c r="AP63" s="65">
        <f t="shared" ref="AP63" si="357">IFERROR(L63/L62-1, "n/a")</f>
        <v>-0.2034832727728354</v>
      </c>
      <c r="AQ63" s="65">
        <f t="shared" ref="AQ63" si="358">IFERROR(M63/M62-1, "n/a")</f>
        <v>-0.13770757391656541</v>
      </c>
      <c r="AR63" s="65">
        <f t="shared" ref="AR63" si="359">IFERROR(N63/N62-1, "n/a")</f>
        <v>-6.8870523415977991E-2</v>
      </c>
      <c r="AS63" s="65">
        <f t="shared" ref="AS63" si="360">IFERROR(O63/O62-1, "n/a")</f>
        <v>-0.18030422239706267</v>
      </c>
    </row>
    <row r="64" spans="1:45" x14ac:dyDescent="0.2">
      <c r="A64" s="53">
        <v>44531</v>
      </c>
      <c r="B64" s="68">
        <v>585.77272727272725</v>
      </c>
      <c r="C64" s="68">
        <v>3526.818181818182</v>
      </c>
      <c r="D64" s="68">
        <v>6553.954545454545</v>
      </c>
      <c r="E64" s="68">
        <v>7.0909090909090908</v>
      </c>
      <c r="F64" s="68">
        <v>114.90909090909091</v>
      </c>
      <c r="G64" s="68">
        <v>10788.545454545454</v>
      </c>
      <c r="H64" s="94"/>
      <c r="I64" s="68">
        <v>4.6818181818181817</v>
      </c>
      <c r="J64" s="68">
        <v>177.04545454545453</v>
      </c>
      <c r="K64" s="68">
        <v>3.1818181818181817</v>
      </c>
      <c r="L64" s="68">
        <v>304.90909090909093</v>
      </c>
      <c r="M64" s="68">
        <v>489.81818181818181</v>
      </c>
      <c r="N64" s="68">
        <v>205.09090909090909</v>
      </c>
      <c r="O64" s="68">
        <v>284.72727272727275</v>
      </c>
      <c r="P64" s="36"/>
      <c r="Q64" s="65">
        <f t="shared" ref="Q64:Q66" si="361">IFERROR(B64/B52-1, "n/a")</f>
        <v>-0.12843230082510493</v>
      </c>
      <c r="R64" s="65">
        <f t="shared" ref="R64:R66" si="362">IFERROR(C64/C52-1, "n/a")</f>
        <v>7.5830895300952772E-2</v>
      </c>
      <c r="S64" s="65">
        <f t="shared" ref="S64:S66" si="363">IFERROR(D64/D52-1, "n/a")</f>
        <v>-1.5163209409386202E-2</v>
      </c>
      <c r="T64" s="65">
        <f t="shared" ref="T64:T66" si="364">IFERROR(E64/E52-1, "n/a")</f>
        <v>-0.48</v>
      </c>
      <c r="U64" s="65">
        <f t="shared" ref="U64:U66" si="365">IFERROR(F64/F52-1, "n/a")</f>
        <v>-0.10099573257467998</v>
      </c>
      <c r="V64" s="65">
        <f t="shared" ref="V64:V66" si="366">IFERROR(G64/G52-1, "n/a")</f>
        <v>3.8997402992901886E-3</v>
      </c>
      <c r="W64" s="65"/>
      <c r="X64" s="65">
        <f t="shared" ref="X64:X66" si="367">IFERROR(I64/I52-1, "n/a")</f>
        <v>-8.8495575221239076E-2</v>
      </c>
      <c r="Y64" s="65">
        <f t="shared" ref="Y64:Y66" si="368">IFERROR(J64/J52-1, "n/a")</f>
        <v>-0.24864969135802473</v>
      </c>
      <c r="Z64" s="65">
        <f t="shared" ref="Z64:Z66" si="369">IFERROR(K64/K52-1, "n/a")</f>
        <v>-0.70833333333333326</v>
      </c>
      <c r="AA64" s="65">
        <f t="shared" ref="AA64:AA66" si="370">IFERROR(L64/L52-1, "n/a")</f>
        <v>-0.18055216222819437</v>
      </c>
      <c r="AB64" s="65">
        <f t="shared" ref="AB64:AB66" si="371">IFERROR(M64/M52-1, "n/a")</f>
        <v>-0.21474896159731838</v>
      </c>
      <c r="AC64" s="65">
        <f t="shared" ref="AC64:AC66" si="372">IFERROR(N64/N52-1, "n/a")</f>
        <v>-0.20814320814320808</v>
      </c>
      <c r="AD64" s="65">
        <f t="shared" ref="AD64:AD66" si="373">IFERROR(O64/O52-1, "n/a")</f>
        <v>-0.21943925233644845</v>
      </c>
      <c r="AE64" s="65"/>
      <c r="AF64" s="65">
        <f t="shared" ref="AF64:AF66" si="374">IFERROR(B64/B63-1, "n/a")</f>
        <v>5.147681620029676E-2</v>
      </c>
      <c r="AG64" s="65">
        <f t="shared" ref="AG64:AG66" si="375">IFERROR(C64/C63-1, "n/a")</f>
        <v>-7.3157150185390041E-3</v>
      </c>
      <c r="AH64" s="65">
        <f t="shared" ref="AH64:AH66" si="376">IFERROR(D64/D63-1, "n/a")</f>
        <v>-9.7967338957370531E-2</v>
      </c>
      <c r="AI64" s="65">
        <f t="shared" ref="AI64:AI66" si="377">IFERROR(E64/E63-1, "n/a")</f>
        <v>-0.61018562589243208</v>
      </c>
      <c r="AJ64" s="65">
        <f t="shared" ref="AJ64:AJ66" si="378">IFERROR(F64/F63-1, "n/a")</f>
        <v>9.3876205390257983E-2</v>
      </c>
      <c r="AK64" s="65">
        <f t="shared" ref="AK64:AK66" si="379">IFERROR(G64/G63-1, "n/a")</f>
        <v>-6.1776258006126739E-2</v>
      </c>
      <c r="AL64" s="65"/>
      <c r="AM64" s="65">
        <f t="shared" ref="AM64:AM66" si="380">IFERROR(I64/I63-1, "n/a")</f>
        <v>0.6664098613251157</v>
      </c>
      <c r="AN64" s="65">
        <f t="shared" ref="AN64:AN66" si="381">IFERROR(J64/J63-1, "n/a")</f>
        <v>-0.10302664765873459</v>
      </c>
      <c r="AO64" s="65">
        <f t="shared" ref="AO64:AO66" si="382">IFERROR(K64/K63-1, "n/a")</f>
        <v>-0.20454545454545459</v>
      </c>
      <c r="AP64" s="65">
        <f t="shared" ref="AP64:AP66" si="383">IFERROR(L64/L63-1, "n/a")</f>
        <v>7.2504182933630368E-3</v>
      </c>
      <c r="AQ64" s="65">
        <f t="shared" ref="AQ64:AQ66" si="384">IFERROR(M64/M63-1, "n/a")</f>
        <v>-3.3707673256757387E-2</v>
      </c>
      <c r="AR64" s="65">
        <f t="shared" ref="AR64:AR66" si="385">IFERROR(N64/N63-1, "n/a")</f>
        <v>-1.9820416270120433E-2</v>
      </c>
      <c r="AS64" s="65">
        <f t="shared" ref="AS64:AS66" si="386">IFERROR(O64/O63-1, "n/a")</f>
        <v>-4.3469408530998677E-2</v>
      </c>
    </row>
    <row r="65" spans="1:45" x14ac:dyDescent="0.2">
      <c r="A65" s="53">
        <v>44562</v>
      </c>
      <c r="B65" s="68">
        <v>669.3</v>
      </c>
      <c r="C65" s="68">
        <v>3971.1</v>
      </c>
      <c r="D65" s="68">
        <v>9115.35</v>
      </c>
      <c r="E65" s="68">
        <v>7</v>
      </c>
      <c r="F65" s="68">
        <v>121.15</v>
      </c>
      <c r="G65" s="68">
        <v>13883.9</v>
      </c>
      <c r="H65" s="94"/>
      <c r="I65" s="68">
        <v>7.15</v>
      </c>
      <c r="J65" s="68">
        <v>229.6</v>
      </c>
      <c r="K65" s="68">
        <v>3.45</v>
      </c>
      <c r="L65" s="68">
        <v>336.8</v>
      </c>
      <c r="M65" s="68">
        <v>577</v>
      </c>
      <c r="N65" s="68">
        <v>247.35</v>
      </c>
      <c r="O65" s="68">
        <v>329.65</v>
      </c>
      <c r="P65" s="36"/>
      <c r="Q65" s="65">
        <f t="shared" si="361"/>
        <v>-8.8931078951139164E-2</v>
      </c>
      <c r="R65" s="65">
        <f t="shared" si="362"/>
        <v>5.8024483614488309E-2</v>
      </c>
      <c r="S65" s="65">
        <f t="shared" si="363"/>
        <v>9.7024525887733359E-2</v>
      </c>
      <c r="T65" s="65">
        <f t="shared" si="364"/>
        <v>-0.59696969696969693</v>
      </c>
      <c r="U65" s="65">
        <f t="shared" si="365"/>
        <v>-0.20844222833562587</v>
      </c>
      <c r="V65" s="65">
        <f t="shared" si="366"/>
        <v>7.0666807369014872E-2</v>
      </c>
      <c r="W65" s="65"/>
      <c r="X65" s="65">
        <f t="shared" si="367"/>
        <v>0.41510416666666683</v>
      </c>
      <c r="Y65" s="65">
        <f t="shared" si="368"/>
        <v>-0.18475051392263131</v>
      </c>
      <c r="Z65" s="65">
        <f t="shared" si="369"/>
        <v>0.59878048780487814</v>
      </c>
      <c r="AA65" s="65">
        <f t="shared" si="370"/>
        <v>-0.23900582709002249</v>
      </c>
      <c r="AB65" s="65">
        <f t="shared" si="371"/>
        <v>-0.21112470317334675</v>
      </c>
      <c r="AC65" s="65">
        <f t="shared" si="372"/>
        <v>-0.18663032191069573</v>
      </c>
      <c r="AD65" s="65">
        <f t="shared" si="373"/>
        <v>-0.22855647247197941</v>
      </c>
      <c r="AE65" s="65"/>
      <c r="AF65" s="65">
        <f t="shared" si="374"/>
        <v>0.14259331108869389</v>
      </c>
      <c r="AG65" s="65">
        <f t="shared" si="375"/>
        <v>0.12597241912617596</v>
      </c>
      <c r="AH65" s="65">
        <f t="shared" si="376"/>
        <v>0.39081678653415364</v>
      </c>
      <c r="AI65" s="65">
        <f t="shared" si="377"/>
        <v>-1.2820512820512775E-2</v>
      </c>
      <c r="AJ65" s="65">
        <f t="shared" si="378"/>
        <v>5.4311708860759644E-2</v>
      </c>
      <c r="AK65" s="65">
        <f t="shared" si="379"/>
        <v>0.28691120211672305</v>
      </c>
      <c r="AL65" s="65"/>
      <c r="AM65" s="65">
        <f t="shared" si="380"/>
        <v>0.5271844660194176</v>
      </c>
      <c r="AN65" s="65">
        <f t="shared" si="381"/>
        <v>0.29684210526315802</v>
      </c>
      <c r="AO65" s="65">
        <f t="shared" si="382"/>
        <v>8.4285714285714297E-2</v>
      </c>
      <c r="AP65" s="65">
        <f t="shared" si="383"/>
        <v>0.10459153249850917</v>
      </c>
      <c r="AQ65" s="65">
        <f t="shared" si="384"/>
        <v>0.17798812175204159</v>
      </c>
      <c r="AR65" s="65">
        <f t="shared" si="385"/>
        <v>0.20605053191489353</v>
      </c>
      <c r="AS65" s="65">
        <f t="shared" si="386"/>
        <v>0.15777458492975716</v>
      </c>
    </row>
    <row r="66" spans="1:45" x14ac:dyDescent="0.2">
      <c r="A66" s="53">
        <v>44593</v>
      </c>
      <c r="B66" s="68">
        <v>646.9473684210526</v>
      </c>
      <c r="C66" s="68">
        <v>4215.3684210526317</v>
      </c>
      <c r="D66" s="68">
        <v>8300.0526315789466</v>
      </c>
      <c r="E66" s="68">
        <v>14.052631578947368</v>
      </c>
      <c r="F66" s="68">
        <v>142.94736842105263</v>
      </c>
      <c r="G66" s="68">
        <v>13319.368421052632</v>
      </c>
      <c r="H66" s="94"/>
      <c r="I66" s="68">
        <v>10.789473684210526</v>
      </c>
      <c r="J66" s="68">
        <v>284.73684210526318</v>
      </c>
      <c r="K66" s="68">
        <v>2.6842105263157894</v>
      </c>
      <c r="L66" s="68">
        <v>363.21052631578948</v>
      </c>
      <c r="M66" s="68">
        <v>661.42105263157896</v>
      </c>
      <c r="N66" s="68">
        <v>299.36842105263156</v>
      </c>
      <c r="O66" s="68">
        <v>362.05263157894734</v>
      </c>
      <c r="P66" s="36"/>
      <c r="Q66" s="65">
        <f t="shared" si="361"/>
        <v>-0.15634866163349359</v>
      </c>
      <c r="R66" s="65">
        <f t="shared" si="362"/>
        <v>5.3953047689230482E-2</v>
      </c>
      <c r="S66" s="65">
        <f t="shared" si="363"/>
        <v>-2.6183474053697031E-3</v>
      </c>
      <c r="T66" s="65">
        <f t="shared" si="364"/>
        <v>-0.43789473684210523</v>
      </c>
      <c r="U66" s="65">
        <f t="shared" si="365"/>
        <v>5.0270688321732315E-2</v>
      </c>
      <c r="V66" s="65">
        <f t="shared" si="366"/>
        <v>5.2832707020791236E-3</v>
      </c>
      <c r="W66" s="65"/>
      <c r="X66" s="65">
        <f t="shared" si="367"/>
        <v>0.1581920903954801</v>
      </c>
      <c r="Y66" s="65">
        <f t="shared" si="368"/>
        <v>0.20062139369729248</v>
      </c>
      <c r="Z66" s="65">
        <f t="shared" si="369"/>
        <v>-0.31081081081081086</v>
      </c>
      <c r="AA66" s="65">
        <f t="shared" si="370"/>
        <v>-0.28936257851920499</v>
      </c>
      <c r="AB66" s="65">
        <f t="shared" si="371"/>
        <v>-0.13139341996129394</v>
      </c>
      <c r="AC66" s="65">
        <f t="shared" si="372"/>
        <v>0.18846636021730045</v>
      </c>
      <c r="AD66" s="65">
        <f t="shared" si="373"/>
        <v>-0.2895063003511672</v>
      </c>
      <c r="AE66" s="65"/>
      <c r="AF66" s="65">
        <f t="shared" si="374"/>
        <v>-3.3397029103462317E-2</v>
      </c>
      <c r="AG66" s="65">
        <f t="shared" si="375"/>
        <v>6.1511526038788178E-2</v>
      </c>
      <c r="AH66" s="65">
        <f t="shared" si="376"/>
        <v>-8.9442245050497693E-2</v>
      </c>
      <c r="AI66" s="65">
        <f t="shared" si="377"/>
        <v>1.007518796992481</v>
      </c>
      <c r="AJ66" s="65">
        <f t="shared" si="378"/>
        <v>0.17992049872928284</v>
      </c>
      <c r="AK66" s="65">
        <f t="shared" si="379"/>
        <v>-4.0660879071973133E-2</v>
      </c>
      <c r="AL66" s="65"/>
      <c r="AM66" s="65">
        <f t="shared" si="380"/>
        <v>0.50901729849098243</v>
      </c>
      <c r="AN66" s="65">
        <f t="shared" si="381"/>
        <v>0.24014304052814972</v>
      </c>
      <c r="AO66" s="65">
        <f t="shared" si="382"/>
        <v>-0.22196796338672775</v>
      </c>
      <c r="AP66" s="65">
        <f t="shared" si="383"/>
        <v>7.8416052006500703E-2</v>
      </c>
      <c r="AQ66" s="65">
        <f t="shared" si="384"/>
        <v>0.14631031651920101</v>
      </c>
      <c r="AR66" s="65">
        <f t="shared" si="385"/>
        <v>0.2103028948964285</v>
      </c>
      <c r="AS66" s="65">
        <f t="shared" si="386"/>
        <v>9.8294043922182217E-2</v>
      </c>
    </row>
    <row r="67" spans="1:45" x14ac:dyDescent="0.2">
      <c r="A67" s="53">
        <v>44621</v>
      </c>
      <c r="B67" s="68">
        <v>621.73913043478262</v>
      </c>
      <c r="C67" s="68">
        <v>3820.4347826086955</v>
      </c>
      <c r="D67" s="68">
        <v>8475.95652173913</v>
      </c>
      <c r="E67" s="68">
        <v>9.8260869565217384</v>
      </c>
      <c r="F67" s="68">
        <v>129.7391304347826</v>
      </c>
      <c r="G67" s="68">
        <v>13057.695652173914</v>
      </c>
      <c r="H67" s="94"/>
      <c r="I67" s="68">
        <v>10.217391304347826</v>
      </c>
      <c r="J67" s="68">
        <v>260.56521739130437</v>
      </c>
      <c r="K67" s="68">
        <v>2.2173913043478262</v>
      </c>
      <c r="L67" s="68">
        <v>355.60869565217394</v>
      </c>
      <c r="M67" s="68">
        <v>628.60869565217388</v>
      </c>
      <c r="N67" s="68">
        <v>300.91304347826087</v>
      </c>
      <c r="O67" s="68">
        <v>327.69565217391306</v>
      </c>
      <c r="P67" s="36"/>
      <c r="Q67" s="65">
        <f t="shared" ref="Q67:Q68" si="387">IFERROR(B67/B55-1, "n/a")</f>
        <v>-0.12884556807797742</v>
      </c>
      <c r="R67" s="65">
        <f t="shared" ref="R67:R68" si="388">IFERROR(C67/C55-1, "n/a")</f>
        <v>-2.1786322597882712E-2</v>
      </c>
      <c r="S67" s="65">
        <f t="shared" ref="S67:S68" si="389">IFERROR(D67/D55-1, "n/a")</f>
        <v>5.2697798993455391E-2</v>
      </c>
      <c r="T67" s="65">
        <f t="shared" ref="T67:T68" si="390">IFERROR(E67/E55-1, "n/a")</f>
        <v>0</v>
      </c>
      <c r="U67" s="65">
        <f t="shared" ref="U67:U68" si="391">IFERROR(F67/F55-1, "n/a")</f>
        <v>-0.17088080022228402</v>
      </c>
      <c r="V67" s="65">
        <f t="shared" ref="V67:V68" si="392">IFERROR(G67/G55-1, "n/a")</f>
        <v>1.7178371238421031E-2</v>
      </c>
      <c r="W67" s="65"/>
      <c r="X67" s="65">
        <f t="shared" ref="X67:X68" si="393">IFERROR(I67/I55-1, "n/a")</f>
        <v>0.10849056603773577</v>
      </c>
      <c r="Y67" s="65">
        <f t="shared" ref="Y67:Y68" si="394">IFERROR(J67/J55-1, "n/a")</f>
        <v>0.15717319945935526</v>
      </c>
      <c r="Z67" s="65">
        <f t="shared" ref="Z67:Z68" si="395">IFERROR(K67/K55-1, "n/a")</f>
        <v>-0.82352941176470584</v>
      </c>
      <c r="AA67" s="65">
        <f t="shared" ref="AA67:AA68" si="396">IFERROR(L67/L55-1, "n/a")</f>
        <v>-0.25182949140139033</v>
      </c>
      <c r="AB67" s="65">
        <f t="shared" ref="AB67:AB68" si="397">IFERROR(M67/M55-1, "n/a")</f>
        <v>-0.1296653021911871</v>
      </c>
      <c r="AC67" s="65">
        <f t="shared" ref="AC67:AC68" si="398">IFERROR(N67/N55-1, "n/a")</f>
        <v>0.25699237195786417</v>
      </c>
      <c r="AD67" s="65">
        <f t="shared" ref="AD67:AD68" si="399">IFERROR(O67/O55-1, "n/a")</f>
        <v>-0.32135782459931561</v>
      </c>
      <c r="AE67" s="65"/>
      <c r="AF67" s="65">
        <f t="shared" ref="AF67:AF68" si="400">IFERROR(B67/B66-1, "n/a")</f>
        <v>-3.8964897635789919E-2</v>
      </c>
      <c r="AG67" s="65">
        <f t="shared" ref="AG67:AG68" si="401">IFERROR(C67/C66-1, "n/a")</f>
        <v>-9.3688996784133116E-2</v>
      </c>
      <c r="AH67" s="65">
        <f t="shared" ref="AH67:AH68" si="402">IFERROR(D67/D66-1, "n/a")</f>
        <v>2.1193105389588407E-2</v>
      </c>
      <c r="AI67" s="65">
        <f t="shared" ref="AI67:AI68" si="403">IFERROR(E67/E66-1, "n/a")</f>
        <v>-0.30076534766324703</v>
      </c>
      <c r="AJ67" s="65">
        <f t="shared" ref="AJ67:AJ68" si="404">IFERROR(F67/F66-1, "n/a")</f>
        <v>-9.2399308445924366E-2</v>
      </c>
      <c r="AK67" s="65">
        <f t="shared" ref="AK67:AK68" si="405">IFERROR(G67/G66-1, "n/a")</f>
        <v>-1.9646034301830539E-2</v>
      </c>
      <c r="AL67" s="65"/>
      <c r="AM67" s="65">
        <f t="shared" ref="AM67:AM68" si="406">IFERROR(I67/I66-1, "n/a")</f>
        <v>-5.302226935312826E-2</v>
      </c>
      <c r="AN67" s="65">
        <f t="shared" ref="AN67:AN68" si="407">IFERROR(J67/J66-1, "n/a")</f>
        <v>-8.4891103431648296E-2</v>
      </c>
      <c r="AO67" s="65">
        <f t="shared" ref="AO67:AO68" si="408">IFERROR(K67/K66-1, "n/a")</f>
        <v>-0.17391304347826086</v>
      </c>
      <c r="AP67" s="65">
        <f t="shared" ref="AP67:AP68" si="409">IFERROR(L67/L66-1, "n/a")</f>
        <v>-2.0929543922430849E-2</v>
      </c>
      <c r="AQ67" s="65">
        <f t="shared" ref="AQ67:AQ68" si="410">IFERROR(M67/M66-1, "n/a")</f>
        <v>-4.960887901716371E-2</v>
      </c>
      <c r="AR67" s="65">
        <f t="shared" ref="AR67:AR68" si="411">IFERROR(N67/N66-1, "n/a")</f>
        <v>5.159603742432628E-3</v>
      </c>
      <c r="AS67" s="65">
        <f t="shared" ref="AS67:AS68" si="412">IFERROR(O67/O66-1, "n/a")</f>
        <v>-9.4894986000240045E-2</v>
      </c>
    </row>
    <row r="68" spans="1:45" x14ac:dyDescent="0.2">
      <c r="A68" s="53">
        <v>44652</v>
      </c>
      <c r="B68" s="68">
        <v>594.5</v>
      </c>
      <c r="C68" s="68">
        <v>3808.1</v>
      </c>
      <c r="D68" s="68">
        <v>8210.65</v>
      </c>
      <c r="E68" s="68">
        <v>6.25</v>
      </c>
      <c r="F68" s="68">
        <v>126.95</v>
      </c>
      <c r="G68" s="68">
        <v>12746.45</v>
      </c>
      <c r="H68" s="94"/>
      <c r="I68" s="68">
        <v>8.3000000000000007</v>
      </c>
      <c r="J68" s="68">
        <v>246.25</v>
      </c>
      <c r="K68" s="68">
        <v>3.6</v>
      </c>
      <c r="L68" s="68">
        <v>277.39999999999998</v>
      </c>
      <c r="M68" s="68">
        <v>535.54999999999995</v>
      </c>
      <c r="N68" s="68">
        <v>275.64999999999998</v>
      </c>
      <c r="O68" s="68">
        <v>259.89999999999998</v>
      </c>
      <c r="P68" s="36"/>
      <c r="Q68" s="65">
        <f t="shared" si="387"/>
        <v>-5.3128555176336745E-2</v>
      </c>
      <c r="R68" s="65">
        <f t="shared" si="388"/>
        <v>5.6561719668643873E-2</v>
      </c>
      <c r="S68" s="65">
        <f t="shared" si="389"/>
        <v>0.12129418879900111</v>
      </c>
      <c r="T68" s="65">
        <f t="shared" si="390"/>
        <v>-0.39516129032258063</v>
      </c>
      <c r="U68" s="65">
        <f t="shared" si="391"/>
        <v>-0.1134186897239774</v>
      </c>
      <c r="V68" s="65">
        <f t="shared" si="392"/>
        <v>8.8686907715459506E-2</v>
      </c>
      <c r="W68" s="65"/>
      <c r="X68" s="65">
        <f t="shared" si="393"/>
        <v>0.17770270270270294</v>
      </c>
      <c r="Y68" s="65">
        <f t="shared" si="394"/>
        <v>9.6998302927450153E-2</v>
      </c>
      <c r="Z68" s="65">
        <f t="shared" si="395"/>
        <v>-0.31891891891891888</v>
      </c>
      <c r="AA68" s="65">
        <f t="shared" si="396"/>
        <v>-0.34042119565217399</v>
      </c>
      <c r="AB68" s="65">
        <f t="shared" si="397"/>
        <v>-0.18532777978993131</v>
      </c>
      <c r="AC68" s="65">
        <f t="shared" si="398"/>
        <v>0.18912284305669669</v>
      </c>
      <c r="AD68" s="65">
        <f t="shared" si="399"/>
        <v>-0.38929170862705609</v>
      </c>
      <c r="AE68" s="65"/>
      <c r="AF68" s="65">
        <f t="shared" si="400"/>
        <v>-4.3811188811188839E-2</v>
      </c>
      <c r="AG68" s="65">
        <f t="shared" si="401"/>
        <v>-3.2286332081483682E-3</v>
      </c>
      <c r="AH68" s="65">
        <f t="shared" si="402"/>
        <v>-3.1301071573299422E-2</v>
      </c>
      <c r="AI68" s="65">
        <f t="shared" si="403"/>
        <v>-0.36393805309734506</v>
      </c>
      <c r="AJ68" s="65">
        <f t="shared" si="404"/>
        <v>-2.1497989276139329E-2</v>
      </c>
      <c r="AK68" s="65">
        <f t="shared" si="405"/>
        <v>-2.3836185224771711E-2</v>
      </c>
      <c r="AL68" s="65"/>
      <c r="AM68" s="65">
        <f t="shared" si="406"/>
        <v>-0.18765957446808501</v>
      </c>
      <c r="AN68" s="65">
        <f t="shared" si="407"/>
        <v>-5.4939095611546862E-2</v>
      </c>
      <c r="AO68" s="65">
        <f t="shared" si="408"/>
        <v>0.62352941176470589</v>
      </c>
      <c r="AP68" s="65">
        <f t="shared" si="409"/>
        <v>-0.219929086685414</v>
      </c>
      <c r="AQ68" s="65">
        <f t="shared" si="410"/>
        <v>-0.1480391478766081</v>
      </c>
      <c r="AR68" s="65">
        <f t="shared" si="411"/>
        <v>-8.3954630833694699E-2</v>
      </c>
      <c r="AS68" s="65">
        <f t="shared" si="412"/>
        <v>-0.20688602892397512</v>
      </c>
    </row>
    <row r="69" spans="1:45" x14ac:dyDescent="0.2">
      <c r="A69" s="53">
        <v>44682</v>
      </c>
      <c r="B69" s="68">
        <v>588.42857142857144</v>
      </c>
      <c r="C69" s="68">
        <v>3977.0952380952381</v>
      </c>
      <c r="D69" s="68">
        <v>7041.1428571428569</v>
      </c>
      <c r="E69" s="68">
        <v>7.4285714285714288</v>
      </c>
      <c r="F69" s="68">
        <v>120.19047619047619</v>
      </c>
      <c r="G69" s="68">
        <v>11734.285714285714</v>
      </c>
      <c r="H69" s="94"/>
      <c r="I69" s="68">
        <v>6.1904761904761907</v>
      </c>
      <c r="J69" s="68">
        <v>232.52380952380952</v>
      </c>
      <c r="K69" s="68">
        <v>6.666666666666667</v>
      </c>
      <c r="L69" s="68">
        <v>330.95238095238096</v>
      </c>
      <c r="M69" s="68">
        <v>576.33333333333337</v>
      </c>
      <c r="N69" s="68">
        <v>256.09523809523807</v>
      </c>
      <c r="O69" s="68">
        <v>320.23809523809524</v>
      </c>
      <c r="P69" s="36"/>
      <c r="Q69" s="65">
        <f t="shared" ref="Q69:Q70" si="413">IFERROR(B69/B57-1, "n/a")</f>
        <v>-4.6384293933114829E-2</v>
      </c>
      <c r="R69" s="65">
        <f t="shared" ref="R69:R70" si="414">IFERROR(C69/C57-1, "n/a")</f>
        <v>0.11717727442667414</v>
      </c>
      <c r="S69" s="65">
        <f t="shared" ref="S69:S70" si="415">IFERROR(D69/D57-1, "n/a")</f>
        <v>-6.2468495646930688E-2</v>
      </c>
      <c r="T69" s="65">
        <f t="shared" ref="T69:T70" si="416">IFERROR(E69/E57-1, "n/a")</f>
        <v>-0.49119373776908015</v>
      </c>
      <c r="U69" s="65">
        <f t="shared" ref="U69:U70" si="417">IFERROR(F69/F57-1, "n/a")</f>
        <v>3.4341447422342464E-2</v>
      </c>
      <c r="V69" s="65">
        <f t="shared" ref="V69:V70" si="418">IFERROR(G69/G57-1, "n/a")</f>
        <v>-7.0920271206273977E-3</v>
      </c>
      <c r="W69" s="65"/>
      <c r="X69" s="65">
        <f t="shared" ref="X69:X70" si="419">IFERROR(I69/I57-1, "n/a")</f>
        <v>-0.16906359859379994</v>
      </c>
      <c r="Y69" s="65">
        <f t="shared" ref="Y69:Y70" si="420">IFERROR(J69/J57-1, "n/a")</f>
        <v>7.0551609225642409E-2</v>
      </c>
      <c r="Z69" s="65">
        <f t="shared" ref="Z69:Z70" si="421">IFERROR(K69/K57-1, "n/a")</f>
        <v>2.1007751937984498</v>
      </c>
      <c r="AA69" s="65">
        <f t="shared" ref="AA69:AA70" si="422">IFERROR(L69/L57-1, "n/a")</f>
        <v>-0.10359593458185001</v>
      </c>
      <c r="AB69" s="65">
        <f t="shared" ref="AB69:AB70" si="423">IFERROR(M69/M57-1, "n/a")</f>
        <v>-3.2997762863534619E-2</v>
      </c>
      <c r="AC69" s="65">
        <f t="shared" ref="AC69:AC70" si="424">IFERROR(N69/N57-1, "n/a")</f>
        <v>0.12792441354432094</v>
      </c>
      <c r="AD69" s="65">
        <f t="shared" ref="AD69:AD70" si="425">IFERROR(O69/O57-1, "n/a")</f>
        <v>-0.13202847204744472</v>
      </c>
      <c r="AE69" s="65"/>
      <c r="AF69" s="65">
        <f t="shared" ref="AF69:AF70" si="426">IFERROR(B69/B68-1, "n/a")</f>
        <v>-1.0212663702991676E-2</v>
      </c>
      <c r="AG69" s="65">
        <f t="shared" ref="AG69:AG70" si="427">IFERROR(C69/C68-1, "n/a")</f>
        <v>4.4377836216285882E-2</v>
      </c>
      <c r="AH69" s="65">
        <f t="shared" ref="AH69:AH70" si="428">IFERROR(D69/D68-1, "n/a")</f>
        <v>-0.14243782682944017</v>
      </c>
      <c r="AI69" s="65">
        <f t="shared" ref="AI69:AI70" si="429">IFERROR(E69/E68-1, "n/a")</f>
        <v>0.18857142857142861</v>
      </c>
      <c r="AJ69" s="65">
        <f t="shared" ref="AJ69:AJ70" si="430">IFERROR(F69/F68-1, "n/a")</f>
        <v>-5.3245559744181326E-2</v>
      </c>
      <c r="AK69" s="65">
        <f t="shared" ref="AK69:AK70" si="431">IFERROR(G69/G68-1, "n/a")</f>
        <v>-7.9407543725059648E-2</v>
      </c>
      <c r="AL69" s="65"/>
      <c r="AM69" s="65">
        <f t="shared" ref="AM69:AM70" si="432">IFERROR(I69/I68-1, "n/a")</f>
        <v>-0.25415949512335057</v>
      </c>
      <c r="AN69" s="65">
        <f t="shared" ref="AN69:AN70" si="433">IFERROR(J69/J68-1, "n/a")</f>
        <v>-5.5740875030215187E-2</v>
      </c>
      <c r="AO69" s="65">
        <f t="shared" ref="AO69:AO70" si="434">IFERROR(K69/K68-1, "n/a")</f>
        <v>0.85185185185185186</v>
      </c>
      <c r="AP69" s="65">
        <f t="shared" ref="AP69:AP70" si="435">IFERROR(L69/L68-1, "n/a")</f>
        <v>0.19305112095306765</v>
      </c>
      <c r="AQ69" s="65">
        <f t="shared" ref="AQ69:AQ70" si="436">IFERROR(M69/M68-1, "n/a")</f>
        <v>7.6152242243176849E-2</v>
      </c>
      <c r="AR69" s="65">
        <f t="shared" ref="AR69:AR70" si="437">IFERROR(N69/N68-1, "n/a")</f>
        <v>-7.0940547450614622E-2</v>
      </c>
      <c r="AS69" s="65">
        <f t="shared" ref="AS69:AS70" si="438">IFERROR(O69/O68-1, "n/a")</f>
        <v>0.23215888894996262</v>
      </c>
    </row>
    <row r="70" spans="1:45" x14ac:dyDescent="0.2">
      <c r="A70" s="53">
        <v>44713</v>
      </c>
      <c r="B70" s="68">
        <v>473.23809523809524</v>
      </c>
      <c r="C70" s="68">
        <v>8087.2857142857147</v>
      </c>
      <c r="D70" s="68">
        <v>7409.4761904761908</v>
      </c>
      <c r="E70" s="68">
        <v>4.4285714285714288</v>
      </c>
      <c r="F70" s="68">
        <v>129.61904761904762</v>
      </c>
      <c r="G70" s="68">
        <v>16104.047619047618</v>
      </c>
      <c r="H70" s="94"/>
      <c r="I70" s="68">
        <v>3.5238095238095237</v>
      </c>
      <c r="J70" s="68">
        <v>201.47619047619048</v>
      </c>
      <c r="K70" s="68">
        <v>4.7619047619047619</v>
      </c>
      <c r="L70" s="68">
        <v>295.95238095238096</v>
      </c>
      <c r="M70" s="68">
        <v>505.71428571428572</v>
      </c>
      <c r="N70" s="68">
        <v>222.14285714285714</v>
      </c>
      <c r="O70" s="68">
        <v>283.57142857142856</v>
      </c>
      <c r="P70" s="36"/>
      <c r="Q70" s="65">
        <f t="shared" si="413"/>
        <v>-0.27694714249336094</v>
      </c>
      <c r="R70" s="65">
        <f t="shared" si="414"/>
        <v>1.2084066991160642</v>
      </c>
      <c r="S70" s="65">
        <f t="shared" si="415"/>
        <v>-6.1488980381534386E-3</v>
      </c>
      <c r="T70" s="65">
        <f t="shared" si="416"/>
        <v>-0.6209005002779322</v>
      </c>
      <c r="U70" s="65">
        <f t="shared" si="417"/>
        <v>-6.8707038661316888E-2</v>
      </c>
      <c r="V70" s="65">
        <f t="shared" si="418"/>
        <v>0.35070166839133665</v>
      </c>
      <c r="W70" s="65"/>
      <c r="X70" s="65">
        <f t="shared" si="419"/>
        <v>-0.74158730158730157</v>
      </c>
      <c r="Y70" s="65">
        <f t="shared" si="420"/>
        <v>-0.18129364786180446</v>
      </c>
      <c r="Z70" s="65">
        <f t="shared" si="421"/>
        <v>-0.16855631141345429</v>
      </c>
      <c r="AA70" s="65">
        <f t="shared" si="422"/>
        <v>-0.2392858533762845</v>
      </c>
      <c r="AB70" s="65">
        <f t="shared" si="423"/>
        <v>-0.22732729455418532</v>
      </c>
      <c r="AC70" s="65">
        <f t="shared" si="424"/>
        <v>-0.16273036540297114</v>
      </c>
      <c r="AD70" s="65">
        <f t="shared" si="425"/>
        <v>-0.27136516835185376</v>
      </c>
      <c r="AE70" s="65"/>
      <c r="AF70" s="65">
        <f t="shared" si="426"/>
        <v>-0.1957594885490006</v>
      </c>
      <c r="AG70" s="65">
        <f t="shared" si="427"/>
        <v>1.0334654390019038</v>
      </c>
      <c r="AH70" s="65">
        <f t="shared" si="428"/>
        <v>5.2311583617378199E-2</v>
      </c>
      <c r="AI70" s="65">
        <f t="shared" si="429"/>
        <v>-0.40384615384615385</v>
      </c>
      <c r="AJ70" s="65">
        <f t="shared" si="430"/>
        <v>7.844690966719492E-2</v>
      </c>
      <c r="AK70" s="65">
        <f t="shared" si="431"/>
        <v>0.3723926629332035</v>
      </c>
      <c r="AL70" s="65"/>
      <c r="AM70" s="65">
        <f t="shared" si="432"/>
        <v>-0.43076923076923079</v>
      </c>
      <c r="AN70" s="65">
        <f t="shared" si="433"/>
        <v>-0.1335244726602498</v>
      </c>
      <c r="AO70" s="65">
        <f t="shared" si="434"/>
        <v>-0.2857142857142857</v>
      </c>
      <c r="AP70" s="65">
        <f t="shared" si="435"/>
        <v>-0.10575539568345327</v>
      </c>
      <c r="AQ70" s="65">
        <f t="shared" si="436"/>
        <v>-0.12253160373461125</v>
      </c>
      <c r="AR70" s="65">
        <f t="shared" si="437"/>
        <v>-0.13257716623280025</v>
      </c>
      <c r="AS70" s="65">
        <f t="shared" si="438"/>
        <v>-0.11449814126394053</v>
      </c>
    </row>
    <row r="71" spans="1:45" x14ac:dyDescent="0.2">
      <c r="A71" s="53">
        <v>44743</v>
      </c>
      <c r="B71" s="68">
        <v>484.7</v>
      </c>
      <c r="C71" s="68">
        <v>4730.1499999999996</v>
      </c>
      <c r="D71" s="68">
        <v>7243.65</v>
      </c>
      <c r="E71" s="68">
        <v>6.15</v>
      </c>
      <c r="F71" s="68">
        <v>117.3</v>
      </c>
      <c r="G71" s="68">
        <v>12581.95</v>
      </c>
      <c r="H71" s="94"/>
      <c r="I71" s="68">
        <v>4.7</v>
      </c>
      <c r="J71" s="68">
        <v>225.7</v>
      </c>
      <c r="K71" s="68">
        <v>2.15</v>
      </c>
      <c r="L71" s="68">
        <v>274.55</v>
      </c>
      <c r="M71" s="68">
        <v>507.1</v>
      </c>
      <c r="N71" s="68">
        <v>265.8</v>
      </c>
      <c r="O71" s="68">
        <v>241.3</v>
      </c>
      <c r="P71" s="36"/>
      <c r="Q71" s="65">
        <f t="shared" ref="Q71:Q72" si="439">IFERROR(B71/B59-1, "n/a")</f>
        <v>-0.16134959215621658</v>
      </c>
      <c r="R71" s="65">
        <f t="shared" ref="R71:R72" si="440">IFERROR(C71/C59-1, "n/a")</f>
        <v>0.46849119642830739</v>
      </c>
      <c r="S71" s="65">
        <f t="shared" ref="S71:S72" si="441">IFERROR(D71/D59-1, "n/a")</f>
        <v>-1.7791143654114494E-2</v>
      </c>
      <c r="T71" s="65">
        <f t="shared" ref="T71:T72" si="442">IFERROR(E71/E59-1, "n/a")</f>
        <v>-0.62994269340974207</v>
      </c>
      <c r="U71" s="65">
        <f t="shared" ref="U71:U72" si="443">IFERROR(F71/F59-1, "n/a")</f>
        <v>0.12479452054794504</v>
      </c>
      <c r="V71" s="65">
        <f t="shared" ref="V71:V72" si="444">IFERROR(G71/G59-1, "n/a")</f>
        <v>0.11395858190234898</v>
      </c>
      <c r="W71" s="65"/>
      <c r="X71" s="65">
        <f t="shared" ref="X71:X72" si="445">IFERROR(I71/I59-1, "n/a")</f>
        <v>-0.57086956521739129</v>
      </c>
      <c r="Y71" s="65">
        <f t="shared" ref="Y71:Y72" si="446">IFERROR(J71/J59-1, "n/a")</f>
        <v>0.10922068804118878</v>
      </c>
      <c r="Z71" s="65">
        <f t="shared" ref="Z71:Z72" si="447">IFERROR(K71/K59-1, "n/a")</f>
        <v>-0.38150684931506851</v>
      </c>
      <c r="AA71" s="65">
        <f t="shared" ref="AA71:AA72" si="448">IFERROR(L71/L59-1, "n/a")</f>
        <v>-0.18219148936170215</v>
      </c>
      <c r="AB71" s="65">
        <f t="shared" ref="AB71:AB72" si="449">IFERROR(M71/M59-1, "n/a")</f>
        <v>-8.4027180457594941E-2</v>
      </c>
      <c r="AC71" s="65">
        <f t="shared" ref="AC71:AC72" si="450">IFERROR(N71/N59-1, "n/a")</f>
        <v>0.24067570571238051</v>
      </c>
      <c r="AD71" s="65">
        <f t="shared" ref="AD71:AD72" si="451">IFERROR(O71/O59-1, "n/a")</f>
        <v>-0.28899957906552554</v>
      </c>
      <c r="AE71" s="65"/>
      <c r="AF71" s="65">
        <f t="shared" ref="AF71:AF72" si="452">IFERROR(B71/B70-1, "n/a")</f>
        <v>2.4220165023143503E-2</v>
      </c>
      <c r="AG71" s="65">
        <f t="shared" ref="AG71:AG72" si="453">IFERROR(C71/C70-1, "n/a")</f>
        <v>-0.41511278726749223</v>
      </c>
      <c r="AH71" s="65">
        <f t="shared" ref="AH71:AH72" si="454">IFERROR(D71/D70-1, "n/a")</f>
        <v>-2.2380285220342078E-2</v>
      </c>
      <c r="AI71" s="65">
        <f t="shared" ref="AI71:AI72" si="455">IFERROR(E71/E70-1, "n/a")</f>
        <v>0.3887096774193548</v>
      </c>
      <c r="AJ71" s="65">
        <f t="shared" ref="AJ71:AJ72" si="456">IFERROR(F71/F70-1, "n/a")</f>
        <v>-9.5040411462160246E-2</v>
      </c>
      <c r="AK71" s="65">
        <f t="shared" ref="AK71:AK72" si="457">IFERROR(G71/G70-1, "n/a")</f>
        <v>-0.21870884279314573</v>
      </c>
      <c r="AL71" s="65"/>
      <c r="AM71" s="65">
        <f t="shared" ref="AM71:AM72" si="458">IFERROR(I71/I70-1, "n/a")</f>
        <v>0.33378378378378382</v>
      </c>
      <c r="AN71" s="65">
        <f t="shared" ref="AN71:AN72" si="459">IFERROR(J71/J70-1, "n/a")</f>
        <v>0.1202316237296146</v>
      </c>
      <c r="AO71" s="65">
        <f t="shared" ref="AO71:AO72" si="460">IFERROR(K71/K70-1, "n/a")</f>
        <v>-0.54849999999999999</v>
      </c>
      <c r="AP71" s="65">
        <f t="shared" ref="AP71:AP72" si="461">IFERROR(L71/L70-1, "n/a")</f>
        <v>-7.2316975060337851E-2</v>
      </c>
      <c r="AQ71" s="65">
        <f t="shared" ref="AQ71:AQ72" si="462">IFERROR(M71/M70-1, "n/a")</f>
        <v>2.7401129943502855E-3</v>
      </c>
      <c r="AR71" s="65">
        <f t="shared" ref="AR71:AR72" si="463">IFERROR(N71/N70-1, "n/a")</f>
        <v>0.19652733118971066</v>
      </c>
      <c r="AS71" s="65">
        <f t="shared" ref="AS71:AS72" si="464">IFERROR(O71/O70-1, "n/a")</f>
        <v>-0.14906801007556669</v>
      </c>
    </row>
    <row r="72" spans="1:45" x14ac:dyDescent="0.2">
      <c r="A72" s="53">
        <v>44774</v>
      </c>
      <c r="B72" s="68">
        <v>554.39130434782612</v>
      </c>
      <c r="C72" s="68">
        <v>3490.782608695652</v>
      </c>
      <c r="D72" s="68">
        <v>6712.130434782609</v>
      </c>
      <c r="E72" s="68">
        <v>6.0434782608695654</v>
      </c>
      <c r="F72" s="68">
        <v>130.17391304347825</v>
      </c>
      <c r="G72" s="68">
        <v>10893.521739130434</v>
      </c>
      <c r="H72" s="94"/>
      <c r="I72" s="68">
        <v>4</v>
      </c>
      <c r="J72" s="68">
        <v>173.56521739130434</v>
      </c>
      <c r="K72" s="68">
        <v>2.2608695652173911</v>
      </c>
      <c r="L72" s="68">
        <v>277.30434782608694</v>
      </c>
      <c r="M72" s="68">
        <v>457.13043478260869</v>
      </c>
      <c r="N72" s="68">
        <v>205.47826086956522</v>
      </c>
      <c r="O72" s="68">
        <v>251.65217391304347</v>
      </c>
      <c r="P72" s="36"/>
      <c r="Q72" s="65">
        <f t="shared" si="439"/>
        <v>-3.3396045676638453E-2</v>
      </c>
      <c r="R72" s="65">
        <f t="shared" si="440"/>
        <v>2.4358984024547281E-2</v>
      </c>
      <c r="S72" s="65">
        <f t="shared" si="441"/>
        <v>-3.2117892039448814E-2</v>
      </c>
      <c r="T72" s="65">
        <f t="shared" si="442"/>
        <v>-0.63271679077588272</v>
      </c>
      <c r="U72" s="65">
        <f t="shared" si="443"/>
        <v>0.2280557834290402</v>
      </c>
      <c r="V72" s="65">
        <f t="shared" si="444"/>
        <v>-1.3146064398313562E-2</v>
      </c>
      <c r="W72" s="65"/>
      <c r="X72" s="65">
        <f t="shared" si="445"/>
        <v>-9.2783505154639179E-2</v>
      </c>
      <c r="Y72" s="65">
        <f t="shared" si="446"/>
        <v>-9.8149555359306695E-2</v>
      </c>
      <c r="Z72" s="65">
        <f t="shared" si="447"/>
        <v>8.9478260869565212</v>
      </c>
      <c r="AA72" s="65">
        <f t="shared" si="448"/>
        <v>-0.18483489415100041</v>
      </c>
      <c r="AB72" s="65">
        <f t="shared" si="449"/>
        <v>-0.14916501140292793</v>
      </c>
      <c r="AC72" s="65">
        <f t="shared" si="450"/>
        <v>-6.2715791181746861E-2</v>
      </c>
      <c r="AD72" s="65">
        <f t="shared" si="451"/>
        <v>-0.20875406229999194</v>
      </c>
      <c r="AE72" s="65"/>
      <c r="AF72" s="65">
        <f t="shared" si="452"/>
        <v>0.1437823485616383</v>
      </c>
      <c r="AG72" s="65">
        <f t="shared" si="453"/>
        <v>-0.26201439516809144</v>
      </c>
      <c r="AH72" s="65">
        <f t="shared" si="454"/>
        <v>-7.3377311882461327E-2</v>
      </c>
      <c r="AI72" s="65">
        <f t="shared" si="455"/>
        <v>-1.7320607988688619E-2</v>
      </c>
      <c r="AJ72" s="65">
        <f t="shared" si="456"/>
        <v>0.10975202935616579</v>
      </c>
      <c r="AK72" s="65">
        <f t="shared" si="457"/>
        <v>-0.13419448184657912</v>
      </c>
      <c r="AL72" s="65"/>
      <c r="AM72" s="65">
        <f t="shared" si="458"/>
        <v>-0.14893617021276595</v>
      </c>
      <c r="AN72" s="65">
        <f t="shared" si="459"/>
        <v>-0.23099150469072061</v>
      </c>
      <c r="AO72" s="65">
        <f t="shared" si="460"/>
        <v>5.1567239635995854E-2</v>
      </c>
      <c r="AP72" s="65">
        <f t="shared" si="461"/>
        <v>1.0032226647557652E-2</v>
      </c>
      <c r="AQ72" s="65">
        <f t="shared" si="462"/>
        <v>-9.8539864360858487E-2</v>
      </c>
      <c r="AR72" s="65">
        <f t="shared" si="463"/>
        <v>-0.22694409003173355</v>
      </c>
      <c r="AS72" s="65">
        <f t="shared" si="464"/>
        <v>4.290167390403421E-2</v>
      </c>
    </row>
    <row r="73" spans="1:45" x14ac:dyDescent="0.2">
      <c r="A73" s="53">
        <v>44805</v>
      </c>
      <c r="B73" s="68">
        <v>496.85714285714283</v>
      </c>
      <c r="C73" s="68">
        <v>9096.8095238095229</v>
      </c>
      <c r="D73" s="68">
        <v>7474.0476190476193</v>
      </c>
      <c r="E73" s="68">
        <v>8.4285714285714288</v>
      </c>
      <c r="F73" s="68">
        <v>112.66666666666667</v>
      </c>
      <c r="G73" s="68">
        <v>17188.809523809523</v>
      </c>
      <c r="H73" s="94"/>
      <c r="I73" s="68">
        <v>11.19047619047619</v>
      </c>
      <c r="J73" s="68">
        <v>228.14285714285714</v>
      </c>
      <c r="K73" s="68">
        <v>2</v>
      </c>
      <c r="L73" s="68">
        <v>279.8095238095238</v>
      </c>
      <c r="M73" s="68">
        <v>521.14285714285711</v>
      </c>
      <c r="N73" s="68">
        <v>255.71428571428572</v>
      </c>
      <c r="O73" s="68">
        <v>265.42857142857144</v>
      </c>
      <c r="P73" s="36"/>
      <c r="Q73" s="65">
        <f t="shared" ref="Q73:Q74" si="465">IFERROR(B73/B61-1, "n/a")</f>
        <v>-9.19850317639892E-2</v>
      </c>
      <c r="R73" s="65">
        <f t="shared" ref="R73:R74" si="466">IFERROR(C73/C61-1, "n/a")</f>
        <v>1.5470727056972571</v>
      </c>
      <c r="S73" s="65">
        <f t="shared" ref="S73:S74" si="467">IFERROR(D73/D61-1, "n/a")</f>
        <v>3.1765713482212465E-3</v>
      </c>
      <c r="T73" s="65">
        <f t="shared" ref="T73:T74" si="468">IFERROR(E73/E61-1, "n/a")</f>
        <v>-0.24680851063829778</v>
      </c>
      <c r="U73" s="65">
        <f t="shared" ref="U73:U74" si="469">IFERROR(F73/F61-1, "n/a")</f>
        <v>-1.4577259475218596E-2</v>
      </c>
      <c r="V73" s="65">
        <f t="shared" ref="V73:V74" si="470">IFERROR(G73/G61-1, "n/a")</f>
        <v>0.46981098271074062</v>
      </c>
      <c r="W73" s="65"/>
      <c r="X73" s="65">
        <f t="shared" ref="X73:X74" si="471">IFERROR(I73/I61-1, "n/a")</f>
        <v>-0.37165775401069523</v>
      </c>
      <c r="Y73" s="65">
        <f t="shared" ref="Y73:Y74" si="472">IFERROR(J73/J61-1, "n/a")</f>
        <v>0.16173617846750732</v>
      </c>
      <c r="Z73" s="65">
        <f t="shared" ref="Z73:Z74" si="473">IFERROR(K73/K61-1, "n/a")</f>
        <v>-0.41666666666666663</v>
      </c>
      <c r="AA73" s="65">
        <f t="shared" ref="AA73:AA74" si="474">IFERROR(L73/L61-1, "n/a")</f>
        <v>-0.13702452636216778</v>
      </c>
      <c r="AB73" s="65">
        <f t="shared" ref="AB73:AB74" si="475">IFERROR(M73/M61-1, "n/a")</f>
        <v>-3.8228315317690553E-2</v>
      </c>
      <c r="AC73" s="65">
        <f t="shared" ref="AC73:AC74" si="476">IFERROR(N73/N61-1, "n/a")</f>
        <v>0.1513722126929673</v>
      </c>
      <c r="AD73" s="65">
        <f t="shared" ref="AD73:AD74" si="477">IFERROR(O73/O61-1, "n/a")</f>
        <v>-0.16991809381980638</v>
      </c>
      <c r="AE73" s="65"/>
      <c r="AF73" s="65">
        <f t="shared" ref="AF73:AF74" si="478">IFERROR(B73/B72-1, "n/a")</f>
        <v>-0.10377897531846247</v>
      </c>
      <c r="AG73" s="65">
        <f t="shared" ref="AG73:AG74" si="479">IFERROR(C73/C72-1, "n/a")</f>
        <v>1.6059513133671164</v>
      </c>
      <c r="AH73" s="65">
        <f t="shared" ref="AH73:AH74" si="480">IFERROR(D73/D72-1, "n/a")</f>
        <v>0.11351346516103389</v>
      </c>
      <c r="AI73" s="65">
        <f t="shared" ref="AI73:AI74" si="481">IFERROR(E73/E72-1, "n/a")</f>
        <v>0.39465570400822192</v>
      </c>
      <c r="AJ73" s="65">
        <f t="shared" ref="AJ73:AJ74" si="482">IFERROR(F73/F72-1, "n/a")</f>
        <v>-0.13449120463148512</v>
      </c>
      <c r="AK73" s="65">
        <f t="shared" ref="AK73:AK74" si="483">IFERROR(G73/G72-1, "n/a")</f>
        <v>0.57789280045826619</v>
      </c>
      <c r="AL73" s="65"/>
      <c r="AM73" s="65">
        <f t="shared" ref="AM73:AM74" si="484">IFERROR(I73/I72-1, "n/a")</f>
        <v>1.7976190476190474</v>
      </c>
      <c r="AN73" s="65">
        <f t="shared" ref="AN73:AN74" si="485">IFERROR(J73/J72-1, "n/a")</f>
        <v>0.31445032922988836</v>
      </c>
      <c r="AO73" s="65">
        <f t="shared" ref="AO73:AO74" si="486">IFERROR(K73/K72-1, "n/a")</f>
        <v>-0.11538461538461531</v>
      </c>
      <c r="AP73" s="65">
        <f t="shared" ref="AP73:AP74" si="487">IFERROR(L73/L72-1, "n/a")</f>
        <v>9.0340306709073559E-3</v>
      </c>
      <c r="AQ73" s="65">
        <f t="shared" ref="AQ73:AQ74" si="488">IFERROR(M73/M72-1, "n/a")</f>
        <v>0.14003097910269302</v>
      </c>
      <c r="AR73" s="65">
        <f t="shared" ref="AR73:AR74" si="489">IFERROR(N73/N72-1, "n/a")</f>
        <v>0.24448340487274045</v>
      </c>
      <c r="AS73" s="65">
        <f t="shared" ref="AS73:AS74" si="490">IFERROR(O73/O72-1, "n/a")</f>
        <v>5.4743804916576266E-2</v>
      </c>
    </row>
    <row r="74" spans="1:45" x14ac:dyDescent="0.2">
      <c r="A74" s="53">
        <v>44835</v>
      </c>
      <c r="B74" s="68">
        <v>479.61904761904759</v>
      </c>
      <c r="C74" s="68">
        <v>5549.8571428571431</v>
      </c>
      <c r="D74" s="68">
        <v>7360.7142857142853</v>
      </c>
      <c r="E74" s="68">
        <v>7.8095238095238093</v>
      </c>
      <c r="F74" s="68">
        <v>106.95238095238095</v>
      </c>
      <c r="G74" s="68">
        <v>13504.952380952382</v>
      </c>
      <c r="H74" s="94"/>
      <c r="I74" s="68">
        <v>10.142857142857142</v>
      </c>
      <c r="J74" s="68">
        <v>220.42857142857142</v>
      </c>
      <c r="K74" s="68">
        <v>1.4761904761904763</v>
      </c>
      <c r="L74" s="68">
        <v>265.61904761904759</v>
      </c>
      <c r="M74" s="68">
        <v>497.66666666666669</v>
      </c>
      <c r="N74" s="68">
        <v>258.09523809523807</v>
      </c>
      <c r="O74" s="68">
        <v>239.57142857142858</v>
      </c>
      <c r="P74" s="36"/>
      <c r="Q74" s="65">
        <f t="shared" si="465"/>
        <v>-0.2284357285123334</v>
      </c>
      <c r="R74" s="65">
        <f t="shared" si="466"/>
        <v>0.67027817189045114</v>
      </c>
      <c r="S74" s="65">
        <f t="shared" si="467"/>
        <v>-1.5370601574642762E-2</v>
      </c>
      <c r="T74" s="65">
        <f t="shared" si="468"/>
        <v>-0.57291666666666663</v>
      </c>
      <c r="U74" s="65">
        <f t="shared" si="469"/>
        <v>2.678571428571308E-3</v>
      </c>
      <c r="V74" s="65">
        <f t="shared" si="470"/>
        <v>0.16977598858288356</v>
      </c>
      <c r="W74" s="65"/>
      <c r="X74" s="65">
        <f t="shared" si="471"/>
        <v>0.91891891891891886</v>
      </c>
      <c r="Y74" s="65">
        <f t="shared" si="472"/>
        <v>9.9263832818807796E-2</v>
      </c>
      <c r="Z74" s="65">
        <f t="shared" si="473"/>
        <v>-0.26190476190476186</v>
      </c>
      <c r="AA74" s="65">
        <f t="shared" si="474"/>
        <v>-0.30109008896128309</v>
      </c>
      <c r="AB74" s="65">
        <f t="shared" si="475"/>
        <v>-0.15342243823410284</v>
      </c>
      <c r="AC74" s="65">
        <f t="shared" si="476"/>
        <v>0.14854842127569379</v>
      </c>
      <c r="AD74" s="65">
        <f t="shared" si="477"/>
        <v>-0.34028324154209288</v>
      </c>
      <c r="AE74" s="65"/>
      <c r="AF74" s="65">
        <f t="shared" si="478"/>
        <v>-3.4694268736821909E-2</v>
      </c>
      <c r="AG74" s="65">
        <f t="shared" si="479"/>
        <v>-0.3899116906503064</v>
      </c>
      <c r="AH74" s="65">
        <f t="shared" si="480"/>
        <v>-1.5163581918384295E-2</v>
      </c>
      <c r="AI74" s="65">
        <f t="shared" si="481"/>
        <v>-7.344632768361592E-2</v>
      </c>
      <c r="AJ74" s="65">
        <f t="shared" si="482"/>
        <v>-5.071851225697388E-2</v>
      </c>
      <c r="AK74" s="65">
        <f t="shared" si="483"/>
        <v>-0.21431717756569191</v>
      </c>
      <c r="AL74" s="65"/>
      <c r="AM74" s="65">
        <f t="shared" si="484"/>
        <v>-9.3617021276595769E-2</v>
      </c>
      <c r="AN74" s="65">
        <f t="shared" si="485"/>
        <v>-3.3813400125234816E-2</v>
      </c>
      <c r="AO74" s="65">
        <f t="shared" si="486"/>
        <v>-0.26190476190476186</v>
      </c>
      <c r="AP74" s="65">
        <f t="shared" si="487"/>
        <v>-5.0714771953710103E-2</v>
      </c>
      <c r="AQ74" s="65">
        <f t="shared" si="488"/>
        <v>-4.5047514619882989E-2</v>
      </c>
      <c r="AR74" s="65">
        <f t="shared" si="489"/>
        <v>9.3109869646181842E-3</v>
      </c>
      <c r="AS74" s="65">
        <f t="shared" si="490"/>
        <v>-9.7416576964477919E-2</v>
      </c>
    </row>
    <row r="75" spans="1:45" x14ac:dyDescent="0.2">
      <c r="A75" s="53">
        <v>44866</v>
      </c>
      <c r="B75" s="68">
        <v>500.47619047619048</v>
      </c>
      <c r="C75" s="68">
        <v>5344.666666666667</v>
      </c>
      <c r="D75" s="68">
        <v>6479.5238095238092</v>
      </c>
      <c r="E75" s="68">
        <v>7.1904761904761907</v>
      </c>
      <c r="F75" s="68">
        <v>105.14285714285714</v>
      </c>
      <c r="G75" s="68">
        <v>12437</v>
      </c>
      <c r="H75" s="94"/>
      <c r="I75" s="68">
        <v>8.0952380952380949</v>
      </c>
      <c r="J75" s="68">
        <v>213.04761904761904</v>
      </c>
      <c r="K75" s="68">
        <v>5.5714285714285712</v>
      </c>
      <c r="L75" s="68">
        <v>287.47619047619048</v>
      </c>
      <c r="M75" s="68">
        <v>514.19047619047615</v>
      </c>
      <c r="N75" s="68">
        <v>258.85714285714283</v>
      </c>
      <c r="O75" s="68">
        <v>255.33333333333334</v>
      </c>
      <c r="P75" s="36"/>
      <c r="Q75" s="65">
        <f t="shared" ref="Q75:Q76" si="491">IFERROR(B75/B63-1, "n/a")</f>
        <v>-0.10163261817249336</v>
      </c>
      <c r="R75" s="65">
        <f t="shared" ref="R75:R76" si="492">IFERROR(C75/C63-1, "n/a")</f>
        <v>0.50434934123229103</v>
      </c>
      <c r="S75" s="65">
        <f t="shared" ref="S75:S76" si="493">IFERROR(D75/D63-1, "n/a")</f>
        <v>-0.10821137625261334</v>
      </c>
      <c r="T75" s="65">
        <f t="shared" ref="T75:T76" si="494">IFERROR(E75/E63-1, "n/a")</f>
        <v>-0.60471204188481675</v>
      </c>
      <c r="U75" s="65">
        <f t="shared" ref="U75:U76" si="495">IFERROR(F75/F63-1, "n/a")</f>
        <v>9.0661831368987755E-4</v>
      </c>
      <c r="V75" s="65">
        <f t="shared" ref="V75:V76" si="496">IFERROR(G75/G63-1, "n/a")</f>
        <v>8.1581268609432822E-2</v>
      </c>
      <c r="W75" s="65"/>
      <c r="X75" s="65">
        <f t="shared" ref="X75:X76" si="497">IFERROR(I75/I63-1, "n/a")</f>
        <v>1.8813559322033901</v>
      </c>
      <c r="Y75" s="65">
        <f t="shared" ref="Y75:Y76" si="498">IFERROR(J75/J63-1, "n/a")</f>
        <v>7.9372738238841833E-2</v>
      </c>
      <c r="Z75" s="65">
        <f t="shared" ref="Z75:Z76" si="499">IFERROR(K75/K63-1, "n/a")</f>
        <v>0.39285714285714279</v>
      </c>
      <c r="AA75" s="65">
        <f t="shared" ref="AA75:AA76" si="500">IFERROR(L75/L63-1, "n/a")</f>
        <v>-5.033820984741233E-2</v>
      </c>
      <c r="AB75" s="65">
        <f t="shared" ref="AB75:AB76" si="501">IFERROR(M75/M63-1, "n/a")</f>
        <v>1.4372945044621721E-2</v>
      </c>
      <c r="AC75" s="65">
        <f t="shared" ref="AC75:AC76" si="502">IFERROR(N75/N63-1, "n/a")</f>
        <v>0.23714155666818382</v>
      </c>
      <c r="AD75" s="65">
        <f t="shared" ref="AD75:AD76" si="503">IFERROR(O75/O63-1, "n/a")</f>
        <v>-0.14221724524076151</v>
      </c>
      <c r="AE75" s="65"/>
      <c r="AF75" s="65">
        <f t="shared" ref="AF75:AF76" si="504">IFERROR(B75/B74-1, "n/a")</f>
        <v>4.3486894360603712E-2</v>
      </c>
      <c r="AG75" s="65">
        <f t="shared" ref="AG75:AG76" si="505">IFERROR(C75/C74-1, "n/a")</f>
        <v>-3.6972208636858905E-2</v>
      </c>
      <c r="AH75" s="65">
        <f t="shared" ref="AH75:AH76" si="506">IFERROR(D75/D74-1, "n/a")</f>
        <v>-0.11971534853630927</v>
      </c>
      <c r="AI75" s="65">
        <f t="shared" ref="AI75:AI76" si="507">IFERROR(E75/E74-1, "n/a")</f>
        <v>-7.9268292682926789E-2</v>
      </c>
      <c r="AJ75" s="65">
        <f t="shared" ref="AJ75:AJ76" si="508">IFERROR(F75/F74-1, "n/a")</f>
        <v>-1.6918967052537814E-2</v>
      </c>
      <c r="AK75" s="65">
        <f t="shared" ref="AK75:AK76" si="509">IFERROR(G75/G74-1, "n/a")</f>
        <v>-7.907857435015031E-2</v>
      </c>
      <c r="AL75" s="65"/>
      <c r="AM75" s="65"/>
      <c r="AN75" s="65"/>
      <c r="AO75" s="65"/>
      <c r="AP75" s="65"/>
      <c r="AQ75" s="65"/>
      <c r="AR75" s="65"/>
      <c r="AS75" s="65"/>
    </row>
    <row r="76" spans="1:45" x14ac:dyDescent="0.2">
      <c r="A76" s="53">
        <v>44896</v>
      </c>
      <c r="B76" s="68">
        <v>563.52380952380952</v>
      </c>
      <c r="C76" s="68">
        <v>4762.0952380952385</v>
      </c>
      <c r="D76" s="68">
        <v>6341.9047619047615</v>
      </c>
      <c r="E76" s="68">
        <v>3.2380952380952381</v>
      </c>
      <c r="F76" s="68">
        <v>112.80952380952381</v>
      </c>
      <c r="G76" s="68">
        <v>11783.571428571429</v>
      </c>
      <c r="H76" s="94"/>
      <c r="I76" s="68">
        <v>4.4285714285714288</v>
      </c>
      <c r="J76" s="68">
        <v>199.1904761904762</v>
      </c>
      <c r="K76" s="68">
        <v>2.6666666666666665</v>
      </c>
      <c r="L76" s="68">
        <v>298.8095238095238</v>
      </c>
      <c r="M76" s="68">
        <v>505.09523809523807</v>
      </c>
      <c r="N76" s="68">
        <v>254.57142857142858</v>
      </c>
      <c r="O76" s="68">
        <v>250.52380952380952</v>
      </c>
      <c r="P76" s="36"/>
      <c r="Q76" s="65">
        <f t="shared" si="491"/>
        <v>-3.7982167337331396E-2</v>
      </c>
      <c r="R76" s="65">
        <f t="shared" si="492"/>
        <v>0.35025254849974541</v>
      </c>
      <c r="S76" s="65">
        <f t="shared" si="493"/>
        <v>-3.2354478823300559E-2</v>
      </c>
      <c r="T76" s="65">
        <f t="shared" si="494"/>
        <v>-0.54334554334554341</v>
      </c>
      <c r="U76" s="65">
        <f t="shared" si="495"/>
        <v>-1.8271549125979503E-2</v>
      </c>
      <c r="V76" s="65">
        <f t="shared" si="496"/>
        <v>9.2229854174340931E-2</v>
      </c>
      <c r="W76" s="65"/>
      <c r="X76" s="65">
        <f t="shared" si="497"/>
        <v>-5.4091539528432597E-2</v>
      </c>
      <c r="Y76" s="65">
        <f t="shared" si="498"/>
        <v>0.12508099517085403</v>
      </c>
      <c r="Z76" s="65">
        <f t="shared" si="499"/>
        <v>-0.16190476190476188</v>
      </c>
      <c r="AA76" s="65">
        <f t="shared" si="500"/>
        <v>-2.0004543260357388E-2</v>
      </c>
      <c r="AB76" s="65">
        <f t="shared" si="501"/>
        <v>3.1189238872980418E-2</v>
      </c>
      <c r="AC76" s="65">
        <f t="shared" si="502"/>
        <v>0.24126139817629189</v>
      </c>
      <c r="AD76" s="65">
        <f t="shared" si="503"/>
        <v>-0.12012710575928975</v>
      </c>
      <c r="AE76" s="65"/>
      <c r="AF76" s="65">
        <f t="shared" si="504"/>
        <v>0.12597526165556605</v>
      </c>
      <c r="AG76" s="65">
        <f t="shared" si="505"/>
        <v>-0.10900051675902989</v>
      </c>
      <c r="AH76" s="65">
        <f t="shared" si="506"/>
        <v>-2.1239068126699512E-2</v>
      </c>
      <c r="AI76" s="65">
        <f t="shared" si="507"/>
        <v>-0.54966887417218546</v>
      </c>
      <c r="AJ76" s="65">
        <f t="shared" si="508"/>
        <v>7.2916666666666741E-2</v>
      </c>
      <c r="AK76" s="65">
        <f t="shared" si="509"/>
        <v>-5.2539082691048566E-2</v>
      </c>
      <c r="AL76" s="65"/>
      <c r="AM76" s="65"/>
      <c r="AN76" s="65"/>
      <c r="AO76" s="65"/>
      <c r="AP76" s="65"/>
      <c r="AQ76" s="65"/>
      <c r="AR76" s="65"/>
      <c r="AS76" s="65"/>
    </row>
    <row r="77" spans="1:45" x14ac:dyDescent="0.2">
      <c r="A77" s="101"/>
      <c r="B77" s="68"/>
      <c r="C77" s="68"/>
      <c r="D77" s="68"/>
      <c r="E77" s="68"/>
      <c r="F77" s="68"/>
      <c r="G77" s="68"/>
      <c r="H77" s="94"/>
      <c r="I77" s="94"/>
      <c r="J77" s="94"/>
      <c r="K77" s="94"/>
      <c r="L77" s="94"/>
      <c r="M77" s="94"/>
      <c r="N77" s="94"/>
      <c r="O77" s="94"/>
      <c r="P77" s="36"/>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row>
    <row r="78" spans="1:45" x14ac:dyDescent="0.2">
      <c r="A78" s="87">
        <v>44896</v>
      </c>
      <c r="B78" s="94">
        <v>644</v>
      </c>
      <c r="C78" s="94">
        <v>3934</v>
      </c>
      <c r="D78" s="94">
        <v>6120</v>
      </c>
      <c r="E78" s="94">
        <v>9</v>
      </c>
      <c r="F78" s="94">
        <v>157</v>
      </c>
      <c r="G78" s="94">
        <v>10864</v>
      </c>
      <c r="H78" s="94"/>
      <c r="I78" s="94">
        <v>0</v>
      </c>
      <c r="J78" s="94">
        <v>400</v>
      </c>
      <c r="K78" s="94">
        <v>0</v>
      </c>
      <c r="L78" s="94">
        <v>399</v>
      </c>
      <c r="M78" s="94">
        <v>799</v>
      </c>
      <c r="N78" s="94">
        <v>530</v>
      </c>
      <c r="O78" s="94">
        <v>269</v>
      </c>
      <c r="P78" s="36"/>
      <c r="Q78" s="65" t="s">
        <v>111</v>
      </c>
      <c r="R78" s="65" t="s">
        <v>111</v>
      </c>
      <c r="S78" s="65" t="s">
        <v>111</v>
      </c>
      <c r="T78" s="65" t="s">
        <v>111</v>
      </c>
      <c r="U78" s="65" t="s">
        <v>111</v>
      </c>
      <c r="V78" s="65" t="s">
        <v>111</v>
      </c>
      <c r="W78" s="65"/>
      <c r="X78" s="65" t="s">
        <v>111</v>
      </c>
      <c r="Y78" s="65" t="s">
        <v>111</v>
      </c>
      <c r="Z78" s="65" t="s">
        <v>111</v>
      </c>
      <c r="AA78" s="65" t="s">
        <v>111</v>
      </c>
      <c r="AB78" s="65" t="s">
        <v>111</v>
      </c>
      <c r="AC78" s="65" t="s">
        <v>111</v>
      </c>
      <c r="AD78" s="65" t="s">
        <v>111</v>
      </c>
      <c r="AE78" s="65"/>
      <c r="AF78" s="65" t="s">
        <v>111</v>
      </c>
      <c r="AG78" s="65" t="s">
        <v>111</v>
      </c>
      <c r="AH78" s="65" t="s">
        <v>111</v>
      </c>
      <c r="AI78" s="65" t="s">
        <v>111</v>
      </c>
      <c r="AJ78" s="65" t="s">
        <v>111</v>
      </c>
      <c r="AK78" s="65" t="s">
        <v>111</v>
      </c>
      <c r="AL78" s="65"/>
      <c r="AM78" s="65" t="s">
        <v>111</v>
      </c>
      <c r="AN78" s="65" t="s">
        <v>111</v>
      </c>
      <c r="AO78" s="65" t="s">
        <v>111</v>
      </c>
      <c r="AP78" s="65" t="s">
        <v>111</v>
      </c>
      <c r="AQ78" s="65" t="s">
        <v>111</v>
      </c>
      <c r="AR78" s="65" t="s">
        <v>111</v>
      </c>
      <c r="AS78" s="65" t="s">
        <v>111</v>
      </c>
    </row>
    <row r="79" spans="1:45" x14ac:dyDescent="0.2">
      <c r="A79" s="87">
        <v>44897</v>
      </c>
      <c r="B79" s="94">
        <v>380</v>
      </c>
      <c r="C79" s="94">
        <v>3037</v>
      </c>
      <c r="D79" s="94">
        <v>6318</v>
      </c>
      <c r="E79" s="94">
        <v>0</v>
      </c>
      <c r="F79" s="94">
        <v>118</v>
      </c>
      <c r="G79" s="94">
        <v>9853</v>
      </c>
      <c r="H79" s="94"/>
      <c r="I79" s="94">
        <v>0</v>
      </c>
      <c r="J79" s="94">
        <v>214</v>
      </c>
      <c r="K79" s="94">
        <v>0</v>
      </c>
      <c r="L79" s="94">
        <v>263</v>
      </c>
      <c r="M79" s="94">
        <v>477</v>
      </c>
      <c r="N79" s="94">
        <v>293</v>
      </c>
      <c r="O79" s="94">
        <v>184</v>
      </c>
      <c r="P79" s="36"/>
      <c r="Q79" s="65" t="s">
        <v>111</v>
      </c>
      <c r="R79" s="65" t="s">
        <v>111</v>
      </c>
      <c r="S79" s="65" t="s">
        <v>111</v>
      </c>
      <c r="T79" s="65" t="s">
        <v>111</v>
      </c>
      <c r="U79" s="65" t="s">
        <v>111</v>
      </c>
      <c r="V79" s="65" t="s">
        <v>111</v>
      </c>
      <c r="W79" s="65"/>
      <c r="X79" s="65" t="s">
        <v>111</v>
      </c>
      <c r="Y79" s="65" t="s">
        <v>111</v>
      </c>
      <c r="Z79" s="65" t="s">
        <v>111</v>
      </c>
      <c r="AA79" s="65" t="s">
        <v>111</v>
      </c>
      <c r="AB79" s="65" t="s">
        <v>111</v>
      </c>
      <c r="AC79" s="65" t="s">
        <v>111</v>
      </c>
      <c r="AD79" s="65" t="s">
        <v>111</v>
      </c>
      <c r="AE79" s="65"/>
      <c r="AF79" s="65">
        <f t="shared" ref="AF79:AF96" si="510">IFERROR(B79/B78-1, "n/a")</f>
        <v>-0.40993788819875776</v>
      </c>
      <c r="AG79" s="65">
        <f t="shared" ref="AG79:AG96" si="511">IFERROR(C79/C78-1, "n/a")</f>
        <v>-0.22801220132180988</v>
      </c>
      <c r="AH79" s="65">
        <f t="shared" ref="AH79:AH96" si="512">IFERROR(D79/D78-1, "n/a")</f>
        <v>3.2352941176470695E-2</v>
      </c>
      <c r="AI79" s="65">
        <f t="shared" ref="AI79:AI96" si="513">IFERROR(E79/E78-1, "n/a")</f>
        <v>-1</v>
      </c>
      <c r="AJ79" s="65">
        <f t="shared" ref="AJ79:AJ96" si="514">IFERROR(F79/F78-1, "n/a")</f>
        <v>-0.24840764331210186</v>
      </c>
      <c r="AK79" s="65">
        <f t="shared" ref="AK79:AK94" si="515">IFERROR(G79/G78-1, "n/a")</f>
        <v>-9.3059646539027985E-2</v>
      </c>
      <c r="AL79" s="65"/>
      <c r="AM79" s="65" t="str">
        <f>IFERROR(I79/I78-1, "n/a")</f>
        <v>n/a</v>
      </c>
      <c r="AN79" s="65">
        <f t="shared" ref="AN79:AS94" si="516">IFERROR(J79/J78-1, "n/a")</f>
        <v>-0.46499999999999997</v>
      </c>
      <c r="AO79" s="65" t="str">
        <f t="shared" si="516"/>
        <v>n/a</v>
      </c>
      <c r="AP79" s="65">
        <f t="shared" si="516"/>
        <v>-0.34085213032581452</v>
      </c>
      <c r="AQ79" s="65">
        <f t="shared" si="516"/>
        <v>-0.40300375469336669</v>
      </c>
      <c r="AR79" s="65">
        <f t="shared" si="516"/>
        <v>-0.44716981132075473</v>
      </c>
      <c r="AS79" s="65">
        <f t="shared" si="516"/>
        <v>-0.31598513011152418</v>
      </c>
    </row>
    <row r="80" spans="1:45" x14ac:dyDescent="0.2">
      <c r="A80" s="87">
        <v>44900</v>
      </c>
      <c r="B80" s="94">
        <v>495</v>
      </c>
      <c r="C80" s="94">
        <v>4469</v>
      </c>
      <c r="D80" s="94">
        <v>6609</v>
      </c>
      <c r="E80" s="94">
        <v>7</v>
      </c>
      <c r="F80" s="94">
        <v>97</v>
      </c>
      <c r="G80" s="94">
        <v>11677</v>
      </c>
      <c r="H80" s="94"/>
      <c r="I80" s="94">
        <v>12</v>
      </c>
      <c r="J80" s="94">
        <v>180</v>
      </c>
      <c r="K80" s="94">
        <v>0</v>
      </c>
      <c r="L80" s="94">
        <v>330</v>
      </c>
      <c r="M80" s="94">
        <v>522</v>
      </c>
      <c r="N80" s="94">
        <v>252</v>
      </c>
      <c r="O80" s="94">
        <v>270</v>
      </c>
      <c r="P80" s="36"/>
      <c r="Q80" s="65" t="s">
        <v>111</v>
      </c>
      <c r="R80" s="65" t="s">
        <v>111</v>
      </c>
      <c r="S80" s="65" t="s">
        <v>111</v>
      </c>
      <c r="T80" s="65" t="s">
        <v>111</v>
      </c>
      <c r="U80" s="65" t="s">
        <v>111</v>
      </c>
      <c r="V80" s="65" t="s">
        <v>111</v>
      </c>
      <c r="W80" s="65"/>
      <c r="X80" s="65" t="s">
        <v>111</v>
      </c>
      <c r="Y80" s="65" t="s">
        <v>111</v>
      </c>
      <c r="Z80" s="65" t="s">
        <v>111</v>
      </c>
      <c r="AA80" s="65" t="s">
        <v>111</v>
      </c>
      <c r="AB80" s="65" t="s">
        <v>111</v>
      </c>
      <c r="AC80" s="65" t="s">
        <v>111</v>
      </c>
      <c r="AD80" s="65" t="s">
        <v>111</v>
      </c>
      <c r="AE80" s="65"/>
      <c r="AF80" s="65">
        <f t="shared" si="510"/>
        <v>0.30263157894736836</v>
      </c>
      <c r="AG80" s="65">
        <f t="shared" si="511"/>
        <v>0.47151794534079694</v>
      </c>
      <c r="AH80" s="65">
        <f t="shared" si="512"/>
        <v>4.6058879392212759E-2</v>
      </c>
      <c r="AI80" s="65" t="str">
        <f t="shared" si="513"/>
        <v>n/a</v>
      </c>
      <c r="AJ80" s="65">
        <f t="shared" si="514"/>
        <v>-0.17796610169491522</v>
      </c>
      <c r="AK80" s="65">
        <f t="shared" si="515"/>
        <v>0.18512128285801288</v>
      </c>
      <c r="AL80" s="65"/>
      <c r="AM80" s="65" t="str">
        <f t="shared" ref="AM80:AM96" si="517">IFERROR(I80/I79-1, "n/a")</f>
        <v>n/a</v>
      </c>
      <c r="AN80" s="65">
        <f t="shared" si="516"/>
        <v>-0.15887850467289721</v>
      </c>
      <c r="AO80" s="65" t="str">
        <f t="shared" si="516"/>
        <v>n/a</v>
      </c>
      <c r="AP80" s="65">
        <f t="shared" si="516"/>
        <v>0.25475285171102668</v>
      </c>
      <c r="AQ80" s="65">
        <f t="shared" si="516"/>
        <v>9.4339622641509413E-2</v>
      </c>
      <c r="AR80" s="65">
        <f t="shared" si="516"/>
        <v>-0.13993174061433444</v>
      </c>
      <c r="AS80" s="65">
        <f t="shared" si="516"/>
        <v>0.46739130434782616</v>
      </c>
    </row>
    <row r="81" spans="1:45" x14ac:dyDescent="0.2">
      <c r="A81" s="87">
        <v>44901</v>
      </c>
      <c r="B81" s="94">
        <v>570</v>
      </c>
      <c r="C81" s="94">
        <v>4702</v>
      </c>
      <c r="D81" s="94">
        <v>8675</v>
      </c>
      <c r="E81" s="94">
        <v>6</v>
      </c>
      <c r="F81" s="94">
        <v>101</v>
      </c>
      <c r="G81" s="94">
        <v>14054</v>
      </c>
      <c r="H81" s="94"/>
      <c r="I81" s="94">
        <v>0</v>
      </c>
      <c r="J81" s="94">
        <v>275</v>
      </c>
      <c r="K81" s="94">
        <v>24</v>
      </c>
      <c r="L81" s="94">
        <v>373</v>
      </c>
      <c r="M81" s="94">
        <v>672</v>
      </c>
      <c r="N81" s="94">
        <v>358</v>
      </c>
      <c r="O81" s="94">
        <v>314</v>
      </c>
      <c r="P81" s="36"/>
      <c r="Q81" s="65" t="s">
        <v>111</v>
      </c>
      <c r="R81" s="65" t="s">
        <v>111</v>
      </c>
      <c r="S81" s="65" t="s">
        <v>111</v>
      </c>
      <c r="T81" s="65" t="s">
        <v>111</v>
      </c>
      <c r="U81" s="65" t="s">
        <v>111</v>
      </c>
      <c r="V81" s="65" t="s">
        <v>111</v>
      </c>
      <c r="W81" s="65"/>
      <c r="X81" s="65" t="s">
        <v>111</v>
      </c>
      <c r="Y81" s="65" t="s">
        <v>111</v>
      </c>
      <c r="Z81" s="65" t="s">
        <v>111</v>
      </c>
      <c r="AA81" s="65" t="s">
        <v>111</v>
      </c>
      <c r="AB81" s="65" t="s">
        <v>111</v>
      </c>
      <c r="AC81" s="65" t="s">
        <v>111</v>
      </c>
      <c r="AD81" s="65" t="s">
        <v>111</v>
      </c>
      <c r="AE81" s="65"/>
      <c r="AF81" s="65">
        <f t="shared" si="510"/>
        <v>0.1515151515151516</v>
      </c>
      <c r="AG81" s="65">
        <f t="shared" si="511"/>
        <v>5.2136943387782519E-2</v>
      </c>
      <c r="AH81" s="65">
        <f t="shared" si="512"/>
        <v>0.31260402481464666</v>
      </c>
      <c r="AI81" s="65">
        <f t="shared" si="513"/>
        <v>-0.1428571428571429</v>
      </c>
      <c r="AJ81" s="65">
        <f t="shared" si="514"/>
        <v>4.1237113402061931E-2</v>
      </c>
      <c r="AK81" s="65">
        <f t="shared" si="515"/>
        <v>0.20356255887642383</v>
      </c>
      <c r="AL81" s="65"/>
      <c r="AM81" s="65">
        <f t="shared" si="517"/>
        <v>-1</v>
      </c>
      <c r="AN81" s="65">
        <f t="shared" si="516"/>
        <v>0.52777777777777768</v>
      </c>
      <c r="AO81" s="65" t="str">
        <f t="shared" si="516"/>
        <v>n/a</v>
      </c>
      <c r="AP81" s="65">
        <f t="shared" si="516"/>
        <v>0.13030303030303036</v>
      </c>
      <c r="AQ81" s="65">
        <f t="shared" si="516"/>
        <v>0.28735632183908044</v>
      </c>
      <c r="AR81" s="65">
        <f t="shared" si="516"/>
        <v>0.42063492063492069</v>
      </c>
      <c r="AS81" s="65">
        <f t="shared" si="516"/>
        <v>0.16296296296296298</v>
      </c>
    </row>
    <row r="82" spans="1:45" x14ac:dyDescent="0.2">
      <c r="A82" s="87">
        <v>44902</v>
      </c>
      <c r="B82" s="94">
        <v>704</v>
      </c>
      <c r="C82" s="94">
        <v>5574</v>
      </c>
      <c r="D82" s="94">
        <v>10139</v>
      </c>
      <c r="E82" s="94">
        <v>0</v>
      </c>
      <c r="F82" s="94">
        <v>192</v>
      </c>
      <c r="G82" s="94">
        <v>16609</v>
      </c>
      <c r="H82" s="94"/>
      <c r="I82" s="94">
        <v>17</v>
      </c>
      <c r="J82" s="94">
        <v>315</v>
      </c>
      <c r="K82" s="94">
        <v>0</v>
      </c>
      <c r="L82" s="94">
        <v>351</v>
      </c>
      <c r="M82" s="94">
        <v>683</v>
      </c>
      <c r="N82" s="94">
        <v>381</v>
      </c>
      <c r="O82" s="94">
        <v>302</v>
      </c>
      <c r="P82" s="36"/>
      <c r="Q82" s="65" t="s">
        <v>111</v>
      </c>
      <c r="R82" s="65" t="s">
        <v>111</v>
      </c>
      <c r="S82" s="65" t="s">
        <v>111</v>
      </c>
      <c r="T82" s="65" t="s">
        <v>111</v>
      </c>
      <c r="U82" s="65" t="s">
        <v>111</v>
      </c>
      <c r="V82" s="65" t="s">
        <v>111</v>
      </c>
      <c r="W82" s="65"/>
      <c r="X82" s="65" t="s">
        <v>111</v>
      </c>
      <c r="Y82" s="65" t="s">
        <v>111</v>
      </c>
      <c r="Z82" s="65" t="s">
        <v>111</v>
      </c>
      <c r="AA82" s="65" t="s">
        <v>111</v>
      </c>
      <c r="AB82" s="65" t="s">
        <v>111</v>
      </c>
      <c r="AC82" s="65" t="s">
        <v>111</v>
      </c>
      <c r="AD82" s="65" t="s">
        <v>111</v>
      </c>
      <c r="AE82" s="65"/>
      <c r="AF82" s="65">
        <f t="shared" si="510"/>
        <v>0.23508771929824568</v>
      </c>
      <c r="AG82" s="65">
        <f t="shared" si="511"/>
        <v>0.18545299872394727</v>
      </c>
      <c r="AH82" s="65">
        <f t="shared" si="512"/>
        <v>0.16876080691642659</v>
      </c>
      <c r="AI82" s="65">
        <f t="shared" si="513"/>
        <v>-1</v>
      </c>
      <c r="AJ82" s="65">
        <f t="shared" si="514"/>
        <v>0.9009900990099009</v>
      </c>
      <c r="AK82" s="65">
        <f t="shared" si="515"/>
        <v>0.18179877614913909</v>
      </c>
      <c r="AL82" s="65"/>
      <c r="AM82" s="65" t="str">
        <f t="shared" si="517"/>
        <v>n/a</v>
      </c>
      <c r="AN82" s="65">
        <f t="shared" si="516"/>
        <v>0.1454545454545455</v>
      </c>
      <c r="AO82" s="65">
        <f t="shared" si="516"/>
        <v>-1</v>
      </c>
      <c r="AP82" s="65">
        <f t="shared" si="516"/>
        <v>-5.8981233243967868E-2</v>
      </c>
      <c r="AQ82" s="65">
        <f t="shared" si="516"/>
        <v>1.6369047619047672E-2</v>
      </c>
      <c r="AR82" s="65">
        <f t="shared" si="516"/>
        <v>6.4245810055865826E-2</v>
      </c>
      <c r="AS82" s="65">
        <f t="shared" si="516"/>
        <v>-3.8216560509554132E-2</v>
      </c>
    </row>
    <row r="83" spans="1:45" x14ac:dyDescent="0.2">
      <c r="A83" s="87">
        <v>44903</v>
      </c>
      <c r="B83" s="94">
        <v>719</v>
      </c>
      <c r="C83" s="94">
        <v>4512</v>
      </c>
      <c r="D83" s="94">
        <v>11392</v>
      </c>
      <c r="E83" s="94">
        <v>7</v>
      </c>
      <c r="F83" s="94">
        <v>95</v>
      </c>
      <c r="G83" s="94">
        <v>16725</v>
      </c>
      <c r="H83" s="94"/>
      <c r="I83" s="94">
        <v>10</v>
      </c>
      <c r="J83" s="94">
        <v>303</v>
      </c>
      <c r="K83" s="94">
        <v>0</v>
      </c>
      <c r="L83" s="94">
        <v>330</v>
      </c>
      <c r="M83" s="94">
        <v>643</v>
      </c>
      <c r="N83" s="94">
        <v>372</v>
      </c>
      <c r="O83" s="94">
        <v>271</v>
      </c>
      <c r="P83" s="36"/>
      <c r="Q83" s="65" t="s">
        <v>111</v>
      </c>
      <c r="R83" s="65" t="s">
        <v>111</v>
      </c>
      <c r="S83" s="65" t="s">
        <v>111</v>
      </c>
      <c r="T83" s="65" t="s">
        <v>111</v>
      </c>
      <c r="U83" s="65" t="s">
        <v>111</v>
      </c>
      <c r="V83" s="65" t="s">
        <v>111</v>
      </c>
      <c r="W83" s="65"/>
      <c r="X83" s="65" t="s">
        <v>111</v>
      </c>
      <c r="Y83" s="65" t="s">
        <v>111</v>
      </c>
      <c r="Z83" s="65" t="s">
        <v>111</v>
      </c>
      <c r="AA83" s="65" t="s">
        <v>111</v>
      </c>
      <c r="AB83" s="65" t="s">
        <v>111</v>
      </c>
      <c r="AC83" s="65" t="s">
        <v>111</v>
      </c>
      <c r="AD83" s="65" t="s">
        <v>111</v>
      </c>
      <c r="AE83" s="65"/>
      <c r="AF83" s="65">
        <f t="shared" si="510"/>
        <v>2.1306818181818121E-2</v>
      </c>
      <c r="AG83" s="65">
        <f t="shared" si="511"/>
        <v>-0.19052744886975237</v>
      </c>
      <c r="AH83" s="65">
        <f t="shared" si="512"/>
        <v>0.12358220731827596</v>
      </c>
      <c r="AI83" s="65" t="str">
        <f t="shared" si="513"/>
        <v>n/a</v>
      </c>
      <c r="AJ83" s="65">
        <f t="shared" si="514"/>
        <v>-0.50520833333333326</v>
      </c>
      <c r="AK83" s="65">
        <f t="shared" si="515"/>
        <v>6.9841652116322539E-3</v>
      </c>
      <c r="AL83" s="65"/>
      <c r="AM83" s="65">
        <f t="shared" si="517"/>
        <v>-0.41176470588235292</v>
      </c>
      <c r="AN83" s="65">
        <f t="shared" si="516"/>
        <v>-3.8095238095238071E-2</v>
      </c>
      <c r="AO83" s="65" t="str">
        <f t="shared" si="516"/>
        <v>n/a</v>
      </c>
      <c r="AP83" s="65">
        <f t="shared" si="516"/>
        <v>-5.9829059829059839E-2</v>
      </c>
      <c r="AQ83" s="65">
        <f t="shared" si="516"/>
        <v>-5.8565153733528552E-2</v>
      </c>
      <c r="AR83" s="65">
        <f t="shared" si="516"/>
        <v>-2.3622047244094446E-2</v>
      </c>
      <c r="AS83" s="65">
        <f t="shared" si="516"/>
        <v>-0.10264900662251653</v>
      </c>
    </row>
    <row r="84" spans="1:45" x14ac:dyDescent="0.2">
      <c r="A84" s="87">
        <v>44904</v>
      </c>
      <c r="B84" s="94">
        <v>473</v>
      </c>
      <c r="C84" s="94">
        <v>5074</v>
      </c>
      <c r="D84" s="94">
        <v>8460</v>
      </c>
      <c r="E84" s="94">
        <v>0</v>
      </c>
      <c r="F84" s="94">
        <v>115</v>
      </c>
      <c r="G84" s="94">
        <v>14122</v>
      </c>
      <c r="H84" s="94"/>
      <c r="I84" s="94">
        <v>5</v>
      </c>
      <c r="J84" s="94">
        <v>137</v>
      </c>
      <c r="K84" s="94">
        <v>0</v>
      </c>
      <c r="L84" s="94">
        <v>218</v>
      </c>
      <c r="M84" s="94">
        <v>360</v>
      </c>
      <c r="N84" s="94">
        <v>174</v>
      </c>
      <c r="O84" s="94">
        <v>186</v>
      </c>
      <c r="P84" s="36"/>
      <c r="Q84" s="65" t="s">
        <v>111</v>
      </c>
      <c r="R84" s="65" t="s">
        <v>111</v>
      </c>
      <c r="S84" s="65" t="s">
        <v>111</v>
      </c>
      <c r="T84" s="65" t="s">
        <v>111</v>
      </c>
      <c r="U84" s="65" t="s">
        <v>111</v>
      </c>
      <c r="V84" s="65" t="s">
        <v>111</v>
      </c>
      <c r="W84" s="65"/>
      <c r="X84" s="65" t="s">
        <v>111</v>
      </c>
      <c r="Y84" s="65" t="s">
        <v>111</v>
      </c>
      <c r="Z84" s="65" t="s">
        <v>111</v>
      </c>
      <c r="AA84" s="65" t="s">
        <v>111</v>
      </c>
      <c r="AB84" s="65" t="s">
        <v>111</v>
      </c>
      <c r="AC84" s="65" t="s">
        <v>111</v>
      </c>
      <c r="AD84" s="65" t="s">
        <v>111</v>
      </c>
      <c r="AE84" s="65"/>
      <c r="AF84" s="65">
        <f t="shared" si="510"/>
        <v>-0.34214186369958277</v>
      </c>
      <c r="AG84" s="65">
        <f t="shared" si="511"/>
        <v>0.12455673758865249</v>
      </c>
      <c r="AH84" s="65">
        <f t="shared" si="512"/>
        <v>-0.257373595505618</v>
      </c>
      <c r="AI84" s="65">
        <f t="shared" si="513"/>
        <v>-1</v>
      </c>
      <c r="AJ84" s="65">
        <f t="shared" si="514"/>
        <v>0.21052631578947367</v>
      </c>
      <c r="AK84" s="65">
        <f t="shared" si="515"/>
        <v>-0.15563527653213749</v>
      </c>
      <c r="AL84" s="65"/>
      <c r="AM84" s="65">
        <f t="shared" si="517"/>
        <v>-0.5</v>
      </c>
      <c r="AN84" s="65">
        <f t="shared" si="516"/>
        <v>-0.54785478547854782</v>
      </c>
      <c r="AO84" s="65" t="str">
        <f t="shared" si="516"/>
        <v>n/a</v>
      </c>
      <c r="AP84" s="65">
        <f t="shared" si="516"/>
        <v>-0.33939393939393936</v>
      </c>
      <c r="AQ84" s="65">
        <f t="shared" si="516"/>
        <v>-0.44012441679626746</v>
      </c>
      <c r="AR84" s="65">
        <f t="shared" si="516"/>
        <v>-0.532258064516129</v>
      </c>
      <c r="AS84" s="65">
        <f t="shared" si="516"/>
        <v>-0.31365313653136528</v>
      </c>
    </row>
    <row r="85" spans="1:45" x14ac:dyDescent="0.2">
      <c r="A85" s="87">
        <v>44907</v>
      </c>
      <c r="B85" s="94">
        <v>604</v>
      </c>
      <c r="C85" s="94">
        <v>5306</v>
      </c>
      <c r="D85" s="94">
        <v>6850</v>
      </c>
      <c r="E85" s="94">
        <v>0</v>
      </c>
      <c r="F85" s="94">
        <v>111</v>
      </c>
      <c r="G85" s="94">
        <v>12871</v>
      </c>
      <c r="H85" s="94"/>
      <c r="I85" s="94">
        <v>12</v>
      </c>
      <c r="J85" s="94">
        <v>184</v>
      </c>
      <c r="K85" s="94">
        <v>0</v>
      </c>
      <c r="L85" s="94">
        <v>227</v>
      </c>
      <c r="M85" s="94">
        <v>423</v>
      </c>
      <c r="N85" s="94">
        <v>246</v>
      </c>
      <c r="O85" s="94">
        <v>177</v>
      </c>
      <c r="P85" s="36"/>
      <c r="Q85" s="65" t="s">
        <v>111</v>
      </c>
      <c r="R85" s="65" t="s">
        <v>111</v>
      </c>
      <c r="S85" s="65" t="s">
        <v>111</v>
      </c>
      <c r="T85" s="65" t="s">
        <v>111</v>
      </c>
      <c r="U85" s="65" t="s">
        <v>111</v>
      </c>
      <c r="V85" s="65" t="s">
        <v>111</v>
      </c>
      <c r="W85" s="65"/>
      <c r="X85" s="65" t="s">
        <v>111</v>
      </c>
      <c r="Y85" s="65" t="s">
        <v>111</v>
      </c>
      <c r="Z85" s="65" t="s">
        <v>111</v>
      </c>
      <c r="AA85" s="65" t="s">
        <v>111</v>
      </c>
      <c r="AB85" s="65" t="s">
        <v>111</v>
      </c>
      <c r="AC85" s="65" t="s">
        <v>111</v>
      </c>
      <c r="AD85" s="65" t="s">
        <v>111</v>
      </c>
      <c r="AE85" s="65"/>
      <c r="AF85" s="65">
        <f t="shared" si="510"/>
        <v>0.27695560253699791</v>
      </c>
      <c r="AG85" s="65">
        <f t="shared" si="511"/>
        <v>4.5723295230587269E-2</v>
      </c>
      <c r="AH85" s="65">
        <f t="shared" si="512"/>
        <v>-0.19030732860520094</v>
      </c>
      <c r="AI85" s="65" t="str">
        <f t="shared" si="513"/>
        <v>n/a</v>
      </c>
      <c r="AJ85" s="65">
        <f t="shared" si="514"/>
        <v>-3.4782608695652195E-2</v>
      </c>
      <c r="AK85" s="65">
        <f t="shared" si="515"/>
        <v>-8.8585186234244495E-2</v>
      </c>
      <c r="AL85" s="65"/>
      <c r="AM85" s="65">
        <f t="shared" si="517"/>
        <v>1.4</v>
      </c>
      <c r="AN85" s="65">
        <f t="shared" si="516"/>
        <v>0.34306569343065685</v>
      </c>
      <c r="AO85" s="65" t="str">
        <f t="shared" si="516"/>
        <v>n/a</v>
      </c>
      <c r="AP85" s="65">
        <f t="shared" si="516"/>
        <v>4.1284403669724856E-2</v>
      </c>
      <c r="AQ85" s="65">
        <f t="shared" si="516"/>
        <v>0.17500000000000004</v>
      </c>
      <c r="AR85" s="65">
        <f t="shared" si="516"/>
        <v>0.4137931034482758</v>
      </c>
      <c r="AS85" s="65">
        <f t="shared" si="516"/>
        <v>-4.8387096774193505E-2</v>
      </c>
    </row>
    <row r="86" spans="1:45" x14ac:dyDescent="0.2">
      <c r="A86" s="87">
        <v>44908</v>
      </c>
      <c r="B86" s="94">
        <v>786</v>
      </c>
      <c r="C86" s="94">
        <v>5788</v>
      </c>
      <c r="D86" s="94">
        <v>8173</v>
      </c>
      <c r="E86" s="94">
        <v>8</v>
      </c>
      <c r="F86" s="94">
        <v>183</v>
      </c>
      <c r="G86" s="94">
        <v>14938</v>
      </c>
      <c r="H86" s="94"/>
      <c r="I86" s="94">
        <v>13</v>
      </c>
      <c r="J86" s="94">
        <v>387</v>
      </c>
      <c r="K86" s="94">
        <v>15</v>
      </c>
      <c r="L86" s="94">
        <v>509</v>
      </c>
      <c r="M86" s="94">
        <v>924</v>
      </c>
      <c r="N86" s="94">
        <v>523</v>
      </c>
      <c r="O86" s="94">
        <v>401</v>
      </c>
      <c r="P86" s="36"/>
      <c r="Q86" s="65" t="s">
        <v>111</v>
      </c>
      <c r="R86" s="65" t="s">
        <v>111</v>
      </c>
      <c r="S86" s="65" t="s">
        <v>111</v>
      </c>
      <c r="T86" s="65" t="s">
        <v>111</v>
      </c>
      <c r="U86" s="65" t="s">
        <v>111</v>
      </c>
      <c r="V86" s="65" t="s">
        <v>111</v>
      </c>
      <c r="W86" s="65"/>
      <c r="X86" s="65" t="s">
        <v>111</v>
      </c>
      <c r="Y86" s="65" t="s">
        <v>111</v>
      </c>
      <c r="Z86" s="65" t="s">
        <v>111</v>
      </c>
      <c r="AA86" s="65" t="s">
        <v>111</v>
      </c>
      <c r="AB86" s="65" t="s">
        <v>111</v>
      </c>
      <c r="AC86" s="65" t="s">
        <v>111</v>
      </c>
      <c r="AD86" s="65" t="s">
        <v>111</v>
      </c>
      <c r="AE86" s="65"/>
      <c r="AF86" s="65">
        <f t="shared" si="510"/>
        <v>0.30132450331125837</v>
      </c>
      <c r="AG86" s="65">
        <f t="shared" si="511"/>
        <v>9.0840557859027449E-2</v>
      </c>
      <c r="AH86" s="65">
        <f t="shared" si="512"/>
        <v>0.19313868613138685</v>
      </c>
      <c r="AI86" s="65" t="str">
        <f t="shared" si="513"/>
        <v>n/a</v>
      </c>
      <c r="AJ86" s="65">
        <f t="shared" si="514"/>
        <v>0.64864864864864868</v>
      </c>
      <c r="AK86" s="65">
        <f t="shared" si="515"/>
        <v>0.16059358247222444</v>
      </c>
      <c r="AL86" s="65"/>
      <c r="AM86" s="65">
        <f t="shared" si="517"/>
        <v>8.3333333333333259E-2</v>
      </c>
      <c r="AN86" s="65">
        <f t="shared" si="516"/>
        <v>1.1032608695652173</v>
      </c>
      <c r="AO86" s="65" t="str">
        <f t="shared" si="516"/>
        <v>n/a</v>
      </c>
      <c r="AP86" s="65">
        <f t="shared" si="516"/>
        <v>1.2422907488986783</v>
      </c>
      <c r="AQ86" s="65">
        <f t="shared" si="516"/>
        <v>1.1843971631205674</v>
      </c>
      <c r="AR86" s="65">
        <f t="shared" si="516"/>
        <v>1.1260162601626016</v>
      </c>
      <c r="AS86" s="65">
        <f t="shared" si="516"/>
        <v>1.2655367231638417</v>
      </c>
    </row>
    <row r="87" spans="1:45" x14ac:dyDescent="0.2">
      <c r="A87" s="87">
        <v>44909</v>
      </c>
      <c r="B87" s="94">
        <v>705</v>
      </c>
      <c r="C87" s="94">
        <v>4115</v>
      </c>
      <c r="D87" s="94">
        <v>7225</v>
      </c>
      <c r="E87" s="94">
        <v>11</v>
      </c>
      <c r="F87" s="94">
        <v>109</v>
      </c>
      <c r="G87" s="94">
        <v>12165</v>
      </c>
      <c r="H87" s="94"/>
      <c r="I87" s="94">
        <v>5</v>
      </c>
      <c r="J87" s="94">
        <v>280</v>
      </c>
      <c r="K87" s="94">
        <v>8</v>
      </c>
      <c r="L87" s="94">
        <v>397</v>
      </c>
      <c r="M87" s="94">
        <v>690</v>
      </c>
      <c r="N87" s="94">
        <v>314</v>
      </c>
      <c r="O87" s="94">
        <v>376</v>
      </c>
      <c r="P87" s="36"/>
      <c r="Q87" s="65" t="s">
        <v>111</v>
      </c>
      <c r="R87" s="65" t="s">
        <v>111</v>
      </c>
      <c r="S87" s="65" t="s">
        <v>111</v>
      </c>
      <c r="T87" s="65" t="s">
        <v>111</v>
      </c>
      <c r="U87" s="65" t="s">
        <v>111</v>
      </c>
      <c r="V87" s="65" t="s">
        <v>111</v>
      </c>
      <c r="W87" s="65"/>
      <c r="X87" s="65" t="s">
        <v>111</v>
      </c>
      <c r="Y87" s="65" t="s">
        <v>111</v>
      </c>
      <c r="Z87" s="65" t="s">
        <v>111</v>
      </c>
      <c r="AA87" s="65" t="s">
        <v>111</v>
      </c>
      <c r="AB87" s="65" t="s">
        <v>111</v>
      </c>
      <c r="AC87" s="65" t="s">
        <v>111</v>
      </c>
      <c r="AD87" s="65" t="s">
        <v>111</v>
      </c>
      <c r="AE87" s="65"/>
      <c r="AF87" s="65">
        <f t="shared" si="510"/>
        <v>-0.10305343511450382</v>
      </c>
      <c r="AG87" s="65">
        <f t="shared" si="511"/>
        <v>-0.28904630269523146</v>
      </c>
      <c r="AH87" s="65">
        <f t="shared" si="512"/>
        <v>-0.11599167992169335</v>
      </c>
      <c r="AI87" s="65">
        <f t="shared" si="513"/>
        <v>0.375</v>
      </c>
      <c r="AJ87" s="65">
        <f t="shared" si="514"/>
        <v>-0.40437158469945356</v>
      </c>
      <c r="AK87" s="65">
        <f t="shared" si="515"/>
        <v>-0.18563395367519075</v>
      </c>
      <c r="AL87" s="65"/>
      <c r="AM87" s="65">
        <f t="shared" si="517"/>
        <v>-0.61538461538461542</v>
      </c>
      <c r="AN87" s="65">
        <f t="shared" si="516"/>
        <v>-0.27648578811369506</v>
      </c>
      <c r="AO87" s="65">
        <f t="shared" si="516"/>
        <v>-0.46666666666666667</v>
      </c>
      <c r="AP87" s="65">
        <f t="shared" si="516"/>
        <v>-0.22003929273084477</v>
      </c>
      <c r="AQ87" s="65">
        <f t="shared" si="516"/>
        <v>-0.25324675324675328</v>
      </c>
      <c r="AR87" s="65">
        <f t="shared" si="516"/>
        <v>-0.39961759082217974</v>
      </c>
      <c r="AS87" s="65">
        <f t="shared" si="516"/>
        <v>-6.2344139650872821E-2</v>
      </c>
    </row>
    <row r="88" spans="1:45" x14ac:dyDescent="0.2">
      <c r="A88" s="87">
        <v>44910</v>
      </c>
      <c r="B88" s="94">
        <v>695</v>
      </c>
      <c r="C88" s="94">
        <v>4896</v>
      </c>
      <c r="D88" s="94">
        <v>8963</v>
      </c>
      <c r="E88" s="94">
        <v>0</v>
      </c>
      <c r="F88" s="94">
        <v>95</v>
      </c>
      <c r="G88" s="94">
        <v>14649</v>
      </c>
      <c r="H88" s="94"/>
      <c r="I88" s="94">
        <v>0</v>
      </c>
      <c r="J88" s="94">
        <v>287</v>
      </c>
      <c r="K88" s="94">
        <v>0</v>
      </c>
      <c r="L88" s="94">
        <v>325</v>
      </c>
      <c r="M88" s="94">
        <v>612</v>
      </c>
      <c r="N88" s="94">
        <v>318</v>
      </c>
      <c r="O88" s="94">
        <v>294</v>
      </c>
      <c r="P88" s="36"/>
      <c r="Q88" s="65" t="s">
        <v>111</v>
      </c>
      <c r="R88" s="65" t="s">
        <v>111</v>
      </c>
      <c r="S88" s="65" t="s">
        <v>111</v>
      </c>
      <c r="T88" s="65" t="s">
        <v>111</v>
      </c>
      <c r="U88" s="65" t="s">
        <v>111</v>
      </c>
      <c r="V88" s="65" t="s">
        <v>111</v>
      </c>
      <c r="W88" s="65"/>
      <c r="X88" s="65" t="s">
        <v>111</v>
      </c>
      <c r="Y88" s="65" t="s">
        <v>111</v>
      </c>
      <c r="Z88" s="65" t="s">
        <v>111</v>
      </c>
      <c r="AA88" s="65" t="s">
        <v>111</v>
      </c>
      <c r="AB88" s="65" t="s">
        <v>111</v>
      </c>
      <c r="AC88" s="65" t="s">
        <v>111</v>
      </c>
      <c r="AD88" s="65" t="s">
        <v>111</v>
      </c>
      <c r="AE88" s="65"/>
      <c r="AF88" s="65">
        <f t="shared" si="510"/>
        <v>-1.4184397163120588E-2</v>
      </c>
      <c r="AG88" s="65">
        <f t="shared" si="511"/>
        <v>0.18979343863912512</v>
      </c>
      <c r="AH88" s="65">
        <f t="shared" si="512"/>
        <v>0.24055363321799317</v>
      </c>
      <c r="AI88" s="65">
        <f t="shared" si="513"/>
        <v>-1</v>
      </c>
      <c r="AJ88" s="65">
        <f t="shared" si="514"/>
        <v>-0.12844036697247707</v>
      </c>
      <c r="AK88" s="65">
        <f t="shared" si="515"/>
        <v>0.2041923551171394</v>
      </c>
      <c r="AL88" s="65"/>
      <c r="AM88" s="65">
        <f t="shared" si="517"/>
        <v>-1</v>
      </c>
      <c r="AN88" s="65">
        <f t="shared" si="516"/>
        <v>2.4999999999999911E-2</v>
      </c>
      <c r="AO88" s="65">
        <f t="shared" si="516"/>
        <v>-1</v>
      </c>
      <c r="AP88" s="65">
        <f t="shared" si="516"/>
        <v>-0.18136020151133503</v>
      </c>
      <c r="AQ88" s="65">
        <f t="shared" si="516"/>
        <v>-0.11304347826086958</v>
      </c>
      <c r="AR88" s="65">
        <f t="shared" si="516"/>
        <v>1.2738853503184711E-2</v>
      </c>
      <c r="AS88" s="65">
        <f t="shared" si="516"/>
        <v>-0.21808510638297873</v>
      </c>
    </row>
    <row r="89" spans="1:45" x14ac:dyDescent="0.2">
      <c r="A89" s="87">
        <v>44911</v>
      </c>
      <c r="B89" s="94">
        <v>546</v>
      </c>
      <c r="C89" s="94">
        <v>4893</v>
      </c>
      <c r="D89" s="94">
        <v>6637</v>
      </c>
      <c r="E89" s="94">
        <v>0</v>
      </c>
      <c r="F89" s="94">
        <v>207</v>
      </c>
      <c r="G89" s="94">
        <v>12283</v>
      </c>
      <c r="H89" s="94"/>
      <c r="I89" s="94">
        <v>0</v>
      </c>
      <c r="J89" s="94">
        <v>184</v>
      </c>
      <c r="K89" s="94">
        <v>9</v>
      </c>
      <c r="L89" s="94">
        <v>291</v>
      </c>
      <c r="M89" s="94">
        <v>484</v>
      </c>
      <c r="N89" s="94">
        <v>224</v>
      </c>
      <c r="O89" s="94">
        <v>260</v>
      </c>
      <c r="P89" s="36"/>
      <c r="Q89" s="65" t="s">
        <v>111</v>
      </c>
      <c r="R89" s="65" t="s">
        <v>111</v>
      </c>
      <c r="S89" s="65" t="s">
        <v>111</v>
      </c>
      <c r="T89" s="65" t="s">
        <v>111</v>
      </c>
      <c r="U89" s="65" t="s">
        <v>111</v>
      </c>
      <c r="V89" s="65" t="s">
        <v>111</v>
      </c>
      <c r="W89" s="65"/>
      <c r="X89" s="65" t="s">
        <v>111</v>
      </c>
      <c r="Y89" s="65" t="s">
        <v>111</v>
      </c>
      <c r="Z89" s="65" t="s">
        <v>111</v>
      </c>
      <c r="AA89" s="65" t="s">
        <v>111</v>
      </c>
      <c r="AB89" s="65" t="s">
        <v>111</v>
      </c>
      <c r="AC89" s="65" t="s">
        <v>111</v>
      </c>
      <c r="AD89" s="65" t="s">
        <v>111</v>
      </c>
      <c r="AE89" s="65"/>
      <c r="AF89" s="65">
        <f t="shared" si="510"/>
        <v>-0.21438848920863307</v>
      </c>
      <c r="AG89" s="65">
        <f t="shared" si="511"/>
        <v>-6.1274509803921351E-4</v>
      </c>
      <c r="AH89" s="65">
        <f t="shared" si="512"/>
        <v>-0.25951132433337054</v>
      </c>
      <c r="AI89" s="65" t="str">
        <f t="shared" si="513"/>
        <v>n/a</v>
      </c>
      <c r="AJ89" s="65">
        <f t="shared" si="514"/>
        <v>1.1789473684210527</v>
      </c>
      <c r="AK89" s="65">
        <f t="shared" si="515"/>
        <v>-0.16151273124445353</v>
      </c>
      <c r="AL89" s="65"/>
      <c r="AM89" s="65" t="str">
        <f t="shared" si="517"/>
        <v>n/a</v>
      </c>
      <c r="AN89" s="65">
        <f t="shared" si="516"/>
        <v>-0.35888501742160284</v>
      </c>
      <c r="AO89" s="65" t="str">
        <f t="shared" si="516"/>
        <v>n/a</v>
      </c>
      <c r="AP89" s="65">
        <f t="shared" si="516"/>
        <v>-0.10461538461538467</v>
      </c>
      <c r="AQ89" s="65">
        <f t="shared" si="516"/>
        <v>-0.20915032679738566</v>
      </c>
      <c r="AR89" s="65">
        <f t="shared" si="516"/>
        <v>-0.29559748427672961</v>
      </c>
      <c r="AS89" s="65">
        <f t="shared" si="516"/>
        <v>-0.11564625850340138</v>
      </c>
    </row>
    <row r="90" spans="1:45" x14ac:dyDescent="0.2">
      <c r="A90" s="87">
        <v>44914</v>
      </c>
      <c r="B90" s="94">
        <v>715</v>
      </c>
      <c r="C90" s="94">
        <v>5474</v>
      </c>
      <c r="D90" s="94">
        <v>4754</v>
      </c>
      <c r="E90" s="94">
        <v>8</v>
      </c>
      <c r="F90" s="94">
        <v>77</v>
      </c>
      <c r="G90" s="94">
        <v>11028</v>
      </c>
      <c r="H90" s="94"/>
      <c r="I90" s="94">
        <v>0</v>
      </c>
      <c r="J90" s="94">
        <v>191</v>
      </c>
      <c r="K90" s="94">
        <v>0</v>
      </c>
      <c r="L90" s="94">
        <v>277</v>
      </c>
      <c r="M90" s="94">
        <v>468</v>
      </c>
      <c r="N90" s="94">
        <v>246</v>
      </c>
      <c r="O90" s="94">
        <v>222</v>
      </c>
      <c r="P90" s="36"/>
      <c r="Q90" s="65" t="s">
        <v>111</v>
      </c>
      <c r="R90" s="65" t="s">
        <v>111</v>
      </c>
      <c r="S90" s="65" t="s">
        <v>111</v>
      </c>
      <c r="T90" s="65" t="s">
        <v>111</v>
      </c>
      <c r="U90" s="65" t="s">
        <v>111</v>
      </c>
      <c r="V90" s="65" t="s">
        <v>111</v>
      </c>
      <c r="W90" s="65"/>
      <c r="X90" s="65" t="s">
        <v>111</v>
      </c>
      <c r="Y90" s="65" t="s">
        <v>111</v>
      </c>
      <c r="Z90" s="65" t="s">
        <v>111</v>
      </c>
      <c r="AA90" s="65" t="s">
        <v>111</v>
      </c>
      <c r="AB90" s="65" t="s">
        <v>111</v>
      </c>
      <c r="AC90" s="65" t="s">
        <v>111</v>
      </c>
      <c r="AD90" s="65" t="s">
        <v>111</v>
      </c>
      <c r="AE90" s="65"/>
      <c r="AF90" s="65">
        <f t="shared" si="510"/>
        <v>0.30952380952380953</v>
      </c>
      <c r="AG90" s="65">
        <f t="shared" si="511"/>
        <v>0.11874105865522178</v>
      </c>
      <c r="AH90" s="65">
        <f t="shared" si="512"/>
        <v>-0.28371252071719155</v>
      </c>
      <c r="AI90" s="65" t="str">
        <f t="shared" si="513"/>
        <v>n/a</v>
      </c>
      <c r="AJ90" s="65">
        <f t="shared" si="514"/>
        <v>-0.6280193236714976</v>
      </c>
      <c r="AK90" s="65">
        <f t="shared" si="515"/>
        <v>-0.10217373605796631</v>
      </c>
      <c r="AL90" s="65"/>
      <c r="AM90" s="65" t="str">
        <f t="shared" si="517"/>
        <v>n/a</v>
      </c>
      <c r="AN90" s="65">
        <f t="shared" si="516"/>
        <v>3.8043478260869623E-2</v>
      </c>
      <c r="AO90" s="65">
        <f t="shared" si="516"/>
        <v>-1</v>
      </c>
      <c r="AP90" s="65">
        <f t="shared" si="516"/>
        <v>-4.8109965635738883E-2</v>
      </c>
      <c r="AQ90" s="65">
        <f t="shared" si="516"/>
        <v>-3.3057851239669422E-2</v>
      </c>
      <c r="AR90" s="65">
        <f t="shared" si="516"/>
        <v>9.8214285714285809E-2</v>
      </c>
      <c r="AS90" s="65">
        <f t="shared" si="516"/>
        <v>-0.14615384615384619</v>
      </c>
    </row>
    <row r="91" spans="1:45" x14ac:dyDescent="0.2">
      <c r="A91" s="87">
        <v>44915</v>
      </c>
      <c r="B91" s="94">
        <v>735</v>
      </c>
      <c r="C91" s="94">
        <v>14457</v>
      </c>
      <c r="D91" s="94">
        <v>6020</v>
      </c>
      <c r="E91" s="94">
        <v>6</v>
      </c>
      <c r="F91" s="94">
        <v>128</v>
      </c>
      <c r="G91" s="94">
        <v>21346</v>
      </c>
      <c r="H91" s="94"/>
      <c r="I91" s="94">
        <v>0</v>
      </c>
      <c r="J91" s="94">
        <v>249</v>
      </c>
      <c r="K91" s="94">
        <v>0</v>
      </c>
      <c r="L91" s="94">
        <v>323</v>
      </c>
      <c r="M91" s="94">
        <v>572</v>
      </c>
      <c r="N91" s="94">
        <v>268</v>
      </c>
      <c r="O91" s="94">
        <v>304</v>
      </c>
      <c r="P91" s="36"/>
      <c r="Q91" s="65" t="s">
        <v>111</v>
      </c>
      <c r="R91" s="65" t="s">
        <v>111</v>
      </c>
      <c r="S91" s="65" t="s">
        <v>111</v>
      </c>
      <c r="T91" s="65" t="s">
        <v>111</v>
      </c>
      <c r="U91" s="65" t="s">
        <v>111</v>
      </c>
      <c r="V91" s="65" t="s">
        <v>111</v>
      </c>
      <c r="W91" s="65"/>
      <c r="X91" s="65" t="s">
        <v>111</v>
      </c>
      <c r="Y91" s="65" t="s">
        <v>111</v>
      </c>
      <c r="Z91" s="65" t="s">
        <v>111</v>
      </c>
      <c r="AA91" s="65" t="s">
        <v>111</v>
      </c>
      <c r="AB91" s="65" t="s">
        <v>111</v>
      </c>
      <c r="AC91" s="65" t="s">
        <v>111</v>
      </c>
      <c r="AD91" s="65" t="s">
        <v>111</v>
      </c>
      <c r="AE91" s="65"/>
      <c r="AF91" s="65">
        <f t="shared" si="510"/>
        <v>2.7972027972027913E-2</v>
      </c>
      <c r="AG91" s="65">
        <f t="shared" si="511"/>
        <v>1.6410303251735479</v>
      </c>
      <c r="AH91" s="65">
        <f t="shared" si="512"/>
        <v>0.26630206142196045</v>
      </c>
      <c r="AI91" s="65">
        <f t="shared" si="513"/>
        <v>-0.25</v>
      </c>
      <c r="AJ91" s="65">
        <f t="shared" si="514"/>
        <v>0.66233766233766245</v>
      </c>
      <c r="AK91" s="65">
        <f t="shared" si="515"/>
        <v>0.9356184258251723</v>
      </c>
      <c r="AL91" s="65"/>
      <c r="AM91" s="65" t="str">
        <f t="shared" si="517"/>
        <v>n/a</v>
      </c>
      <c r="AN91" s="65">
        <f t="shared" si="516"/>
        <v>0.30366492146596857</v>
      </c>
      <c r="AO91" s="65" t="str">
        <f t="shared" si="516"/>
        <v>n/a</v>
      </c>
      <c r="AP91" s="65">
        <f t="shared" si="516"/>
        <v>0.1660649819494584</v>
      </c>
      <c r="AQ91" s="65">
        <f t="shared" si="516"/>
        <v>0.22222222222222232</v>
      </c>
      <c r="AR91" s="65">
        <f t="shared" si="516"/>
        <v>8.9430894308943021E-2</v>
      </c>
      <c r="AS91" s="65">
        <f t="shared" si="516"/>
        <v>0.36936936936936937</v>
      </c>
    </row>
    <row r="92" spans="1:45" x14ac:dyDescent="0.2">
      <c r="A92" s="87">
        <v>44916</v>
      </c>
      <c r="B92" s="94">
        <v>560</v>
      </c>
      <c r="C92" s="94">
        <v>4755</v>
      </c>
      <c r="D92" s="94">
        <v>4838</v>
      </c>
      <c r="E92" s="94">
        <v>0</v>
      </c>
      <c r="F92" s="94">
        <v>97</v>
      </c>
      <c r="G92" s="94">
        <v>10250</v>
      </c>
      <c r="H92" s="94"/>
      <c r="I92" s="94">
        <v>0</v>
      </c>
      <c r="J92" s="94">
        <v>190</v>
      </c>
      <c r="K92" s="94">
        <v>0</v>
      </c>
      <c r="L92" s="94">
        <v>396</v>
      </c>
      <c r="M92" s="94">
        <v>586</v>
      </c>
      <c r="N92" s="94">
        <v>220</v>
      </c>
      <c r="O92" s="94">
        <v>366</v>
      </c>
      <c r="P92" s="36"/>
      <c r="Q92" s="65" t="s">
        <v>111</v>
      </c>
      <c r="R92" s="65" t="s">
        <v>111</v>
      </c>
      <c r="S92" s="65" t="s">
        <v>111</v>
      </c>
      <c r="T92" s="65" t="s">
        <v>111</v>
      </c>
      <c r="U92" s="65" t="s">
        <v>111</v>
      </c>
      <c r="V92" s="65" t="s">
        <v>111</v>
      </c>
      <c r="W92" s="65"/>
      <c r="X92" s="65" t="s">
        <v>111</v>
      </c>
      <c r="Y92" s="65" t="s">
        <v>111</v>
      </c>
      <c r="Z92" s="65" t="s">
        <v>111</v>
      </c>
      <c r="AA92" s="65" t="s">
        <v>111</v>
      </c>
      <c r="AB92" s="65" t="s">
        <v>111</v>
      </c>
      <c r="AC92" s="65" t="s">
        <v>111</v>
      </c>
      <c r="AD92" s="65" t="s">
        <v>111</v>
      </c>
      <c r="AE92" s="65"/>
      <c r="AF92" s="65">
        <f t="shared" si="510"/>
        <v>-0.23809523809523814</v>
      </c>
      <c r="AG92" s="65">
        <f t="shared" si="511"/>
        <v>-0.67109358788130313</v>
      </c>
      <c r="AH92" s="65">
        <f t="shared" si="512"/>
        <v>-0.19634551495016617</v>
      </c>
      <c r="AI92" s="65">
        <f t="shared" si="513"/>
        <v>-1</v>
      </c>
      <c r="AJ92" s="65">
        <f t="shared" si="514"/>
        <v>-0.2421875</v>
      </c>
      <c r="AK92" s="65">
        <f t="shared" si="515"/>
        <v>-0.51981635903682188</v>
      </c>
      <c r="AL92" s="65"/>
      <c r="AM92" s="65" t="str">
        <f t="shared" si="517"/>
        <v>n/a</v>
      </c>
      <c r="AN92" s="65">
        <f t="shared" si="516"/>
        <v>-0.23694779116465858</v>
      </c>
      <c r="AO92" s="65" t="str">
        <f t="shared" si="516"/>
        <v>n/a</v>
      </c>
      <c r="AP92" s="65">
        <f t="shared" si="516"/>
        <v>0.22600619195046434</v>
      </c>
      <c r="AQ92" s="65">
        <f t="shared" si="516"/>
        <v>2.4475524475524368E-2</v>
      </c>
      <c r="AR92" s="65">
        <f t="shared" si="516"/>
        <v>-0.17910447761194026</v>
      </c>
      <c r="AS92" s="65">
        <f t="shared" si="516"/>
        <v>0.20394736842105265</v>
      </c>
    </row>
    <row r="93" spans="1:45" x14ac:dyDescent="0.2">
      <c r="A93" s="87">
        <v>44917</v>
      </c>
      <c r="B93" s="94">
        <v>491</v>
      </c>
      <c r="C93" s="94">
        <v>4779</v>
      </c>
      <c r="D93" s="94">
        <v>4544</v>
      </c>
      <c r="E93" s="94">
        <v>6</v>
      </c>
      <c r="F93" s="94">
        <v>121</v>
      </c>
      <c r="G93" s="94">
        <v>9941</v>
      </c>
      <c r="H93" s="94"/>
      <c r="I93" s="94">
        <v>0</v>
      </c>
      <c r="J93" s="94">
        <v>101</v>
      </c>
      <c r="K93" s="94">
        <v>0</v>
      </c>
      <c r="L93" s="94">
        <v>185</v>
      </c>
      <c r="M93" s="94">
        <v>286</v>
      </c>
      <c r="N93" s="94">
        <v>116</v>
      </c>
      <c r="O93" s="94">
        <v>170</v>
      </c>
      <c r="P93" s="36"/>
      <c r="Q93" s="65" t="s">
        <v>111</v>
      </c>
      <c r="R93" s="65" t="s">
        <v>111</v>
      </c>
      <c r="S93" s="65" t="s">
        <v>111</v>
      </c>
      <c r="T93" s="65" t="s">
        <v>111</v>
      </c>
      <c r="U93" s="65" t="s">
        <v>111</v>
      </c>
      <c r="V93" s="65" t="s">
        <v>111</v>
      </c>
      <c r="W93" s="65"/>
      <c r="X93" s="65" t="s">
        <v>111</v>
      </c>
      <c r="Y93" s="65" t="s">
        <v>111</v>
      </c>
      <c r="Z93" s="65" t="s">
        <v>111</v>
      </c>
      <c r="AA93" s="65" t="s">
        <v>111</v>
      </c>
      <c r="AB93" s="65" t="s">
        <v>111</v>
      </c>
      <c r="AC93" s="65" t="s">
        <v>111</v>
      </c>
      <c r="AD93" s="65" t="s">
        <v>111</v>
      </c>
      <c r="AE93" s="65"/>
      <c r="AF93" s="65">
        <f t="shared" si="510"/>
        <v>-0.12321428571428572</v>
      </c>
      <c r="AG93" s="65">
        <f t="shared" si="511"/>
        <v>5.0473186119874835E-3</v>
      </c>
      <c r="AH93" s="65">
        <f t="shared" si="512"/>
        <v>-6.0768912773873529E-2</v>
      </c>
      <c r="AI93" s="65" t="str">
        <f t="shared" si="513"/>
        <v>n/a</v>
      </c>
      <c r="AJ93" s="65">
        <f t="shared" si="514"/>
        <v>0.24742268041237114</v>
      </c>
      <c r="AK93" s="65">
        <f t="shared" si="515"/>
        <v>-3.0146341463414661E-2</v>
      </c>
      <c r="AL93" s="65"/>
      <c r="AM93" s="65" t="str">
        <f t="shared" si="517"/>
        <v>n/a</v>
      </c>
      <c r="AN93" s="65">
        <f t="shared" si="516"/>
        <v>-0.46842105263157896</v>
      </c>
      <c r="AO93" s="65" t="str">
        <f t="shared" si="516"/>
        <v>n/a</v>
      </c>
      <c r="AP93" s="65">
        <f t="shared" si="516"/>
        <v>-0.53282828282828287</v>
      </c>
      <c r="AQ93" s="65">
        <f t="shared" si="516"/>
        <v>-0.51194539249146764</v>
      </c>
      <c r="AR93" s="65">
        <f t="shared" si="516"/>
        <v>-0.47272727272727277</v>
      </c>
      <c r="AS93" s="65">
        <f t="shared" si="516"/>
        <v>-0.53551912568306004</v>
      </c>
    </row>
    <row r="94" spans="1:45" x14ac:dyDescent="0.2">
      <c r="A94" s="87">
        <v>44918</v>
      </c>
      <c r="B94" s="94">
        <v>316</v>
      </c>
      <c r="C94" s="94">
        <v>3359</v>
      </c>
      <c r="D94" s="94">
        <v>2056</v>
      </c>
      <c r="E94" s="94">
        <v>0</v>
      </c>
      <c r="F94" s="94">
        <v>46</v>
      </c>
      <c r="G94" s="94">
        <v>5777</v>
      </c>
      <c r="H94" s="94"/>
      <c r="I94" s="94">
        <v>0</v>
      </c>
      <c r="J94" s="94">
        <v>41</v>
      </c>
      <c r="K94" s="94">
        <v>0</v>
      </c>
      <c r="L94" s="94">
        <v>178</v>
      </c>
      <c r="M94" s="94">
        <v>219</v>
      </c>
      <c r="N94" s="94">
        <v>64</v>
      </c>
      <c r="O94" s="94">
        <v>155</v>
      </c>
      <c r="P94" s="36"/>
      <c r="Q94" s="65" t="s">
        <v>111</v>
      </c>
      <c r="R94" s="65" t="s">
        <v>111</v>
      </c>
      <c r="S94" s="65" t="s">
        <v>111</v>
      </c>
      <c r="T94" s="65" t="s">
        <v>111</v>
      </c>
      <c r="U94" s="65" t="s">
        <v>111</v>
      </c>
      <c r="V94" s="65" t="s">
        <v>111</v>
      </c>
      <c r="W94" s="65"/>
      <c r="X94" s="65" t="s">
        <v>111</v>
      </c>
      <c r="Y94" s="65" t="s">
        <v>111</v>
      </c>
      <c r="Z94" s="65" t="s">
        <v>111</v>
      </c>
      <c r="AA94" s="65" t="s">
        <v>111</v>
      </c>
      <c r="AB94" s="65" t="s">
        <v>111</v>
      </c>
      <c r="AC94" s="65" t="s">
        <v>111</v>
      </c>
      <c r="AD94" s="65" t="s">
        <v>111</v>
      </c>
      <c r="AE94" s="65"/>
      <c r="AF94" s="65">
        <f t="shared" si="510"/>
        <v>-0.35641547861507128</v>
      </c>
      <c r="AG94" s="65">
        <f t="shared" si="511"/>
        <v>-0.29713329148357392</v>
      </c>
      <c r="AH94" s="65">
        <f t="shared" si="512"/>
        <v>-0.54753521126760563</v>
      </c>
      <c r="AI94" s="65">
        <f t="shared" si="513"/>
        <v>-1</v>
      </c>
      <c r="AJ94" s="65">
        <f t="shared" si="514"/>
        <v>-0.61983471074380159</v>
      </c>
      <c r="AK94" s="65">
        <f t="shared" si="515"/>
        <v>-0.41887134091137712</v>
      </c>
      <c r="AL94" s="65"/>
      <c r="AM94" s="65" t="str">
        <f t="shared" si="517"/>
        <v>n/a</v>
      </c>
      <c r="AN94" s="65">
        <f t="shared" si="516"/>
        <v>-0.59405940594059403</v>
      </c>
      <c r="AO94" s="65" t="str">
        <f t="shared" si="516"/>
        <v>n/a</v>
      </c>
      <c r="AP94" s="65">
        <f t="shared" si="516"/>
        <v>-3.7837837837837784E-2</v>
      </c>
      <c r="AQ94" s="65">
        <f t="shared" si="516"/>
        <v>-0.23426573426573427</v>
      </c>
      <c r="AR94" s="65">
        <f t="shared" si="516"/>
        <v>-0.44827586206896552</v>
      </c>
      <c r="AS94" s="65">
        <f t="shared" si="516"/>
        <v>-8.8235294117647078E-2</v>
      </c>
    </row>
    <row r="95" spans="1:45" x14ac:dyDescent="0.2">
      <c r="A95" s="87">
        <v>44922</v>
      </c>
      <c r="B95" s="94">
        <v>617</v>
      </c>
      <c r="C95" s="94">
        <v>3655</v>
      </c>
      <c r="D95" s="94">
        <v>3797</v>
      </c>
      <c r="E95" s="94">
        <v>0</v>
      </c>
      <c r="F95" s="94">
        <v>156</v>
      </c>
      <c r="G95" s="94">
        <v>8225</v>
      </c>
      <c r="H95" s="94"/>
      <c r="I95" s="94">
        <v>0</v>
      </c>
      <c r="J95" s="94">
        <v>94</v>
      </c>
      <c r="K95" s="94">
        <v>0</v>
      </c>
      <c r="L95" s="94">
        <v>285</v>
      </c>
      <c r="M95" s="94">
        <v>379</v>
      </c>
      <c r="N95" s="94">
        <v>161</v>
      </c>
      <c r="O95" s="94">
        <v>218</v>
      </c>
      <c r="P95" s="36"/>
      <c r="Q95" s="65" t="s">
        <v>111</v>
      </c>
      <c r="R95" s="65" t="s">
        <v>111</v>
      </c>
      <c r="S95" s="65" t="s">
        <v>111</v>
      </c>
      <c r="T95" s="65" t="s">
        <v>111</v>
      </c>
      <c r="U95" s="65" t="s">
        <v>111</v>
      </c>
      <c r="V95" s="65" t="s">
        <v>111</v>
      </c>
      <c r="W95" s="65"/>
      <c r="X95" s="65" t="s">
        <v>111</v>
      </c>
      <c r="Y95" s="65" t="s">
        <v>111</v>
      </c>
      <c r="Z95" s="65" t="s">
        <v>111</v>
      </c>
      <c r="AA95" s="65" t="s">
        <v>111</v>
      </c>
      <c r="AB95" s="65" t="s">
        <v>111</v>
      </c>
      <c r="AC95" s="65" t="s">
        <v>111</v>
      </c>
      <c r="AD95" s="65" t="s">
        <v>111</v>
      </c>
      <c r="AE95" s="65"/>
      <c r="AF95" s="65">
        <f t="shared" si="510"/>
        <v>0.95253164556962022</v>
      </c>
      <c r="AG95" s="65">
        <f t="shared" si="511"/>
        <v>8.8121464721643283E-2</v>
      </c>
      <c r="AH95" s="65">
        <f t="shared" si="512"/>
        <v>0.84678988326848259</v>
      </c>
      <c r="AI95" s="65" t="str">
        <f t="shared" si="513"/>
        <v>n/a</v>
      </c>
      <c r="AJ95" s="65">
        <f t="shared" si="514"/>
        <v>2.3913043478260869</v>
      </c>
      <c r="AK95" s="65">
        <f t="shared" ref="AK95:AK97" si="518">IFERROR(G95/G94-1, "n/a")</f>
        <v>0.42374935087415611</v>
      </c>
      <c r="AL95" s="65"/>
      <c r="AM95" s="65" t="str">
        <f t="shared" si="517"/>
        <v>n/a</v>
      </c>
      <c r="AN95" s="65">
        <f t="shared" ref="AN95:AN97" si="519">IFERROR(J95/J94-1, "n/a")</f>
        <v>1.2926829268292681</v>
      </c>
      <c r="AO95" s="65" t="str">
        <f t="shared" ref="AO95:AO97" si="520">IFERROR(K95/K94-1, "n/a")</f>
        <v>n/a</v>
      </c>
      <c r="AP95" s="65">
        <f t="shared" ref="AP95:AP97" si="521">IFERROR(L95/L94-1, "n/a")</f>
        <v>0.601123595505618</v>
      </c>
      <c r="AQ95" s="65">
        <f t="shared" ref="AQ95:AQ97" si="522">IFERROR(M95/M94-1, "n/a")</f>
        <v>0.73059360730593603</v>
      </c>
      <c r="AR95" s="65">
        <f t="shared" ref="AR95:AR97" si="523">IFERROR(N95/N94-1, "n/a")</f>
        <v>1.515625</v>
      </c>
      <c r="AS95" s="65">
        <f t="shared" ref="AS95:AS97" si="524">IFERROR(O95/O94-1, "n/a")</f>
        <v>0.40645161290322585</v>
      </c>
    </row>
    <row r="96" spans="1:45" x14ac:dyDescent="0.2">
      <c r="A96" s="87">
        <v>44923</v>
      </c>
      <c r="B96" s="94">
        <v>393</v>
      </c>
      <c r="C96" s="94">
        <v>2770</v>
      </c>
      <c r="D96" s="94">
        <v>3866</v>
      </c>
      <c r="E96" s="94">
        <v>0</v>
      </c>
      <c r="F96" s="94">
        <v>91</v>
      </c>
      <c r="G96" s="94">
        <v>7120</v>
      </c>
      <c r="H96" s="94"/>
      <c r="I96" s="94">
        <v>13</v>
      </c>
      <c r="J96" s="94">
        <v>57</v>
      </c>
      <c r="K96" s="94">
        <v>0</v>
      </c>
      <c r="L96" s="94">
        <v>285</v>
      </c>
      <c r="M96" s="94">
        <v>355</v>
      </c>
      <c r="N96" s="94">
        <v>107</v>
      </c>
      <c r="O96" s="94">
        <v>248</v>
      </c>
      <c r="P96" s="36"/>
      <c r="Q96" s="65" t="s">
        <v>111</v>
      </c>
      <c r="R96" s="65" t="s">
        <v>111</v>
      </c>
      <c r="S96" s="65" t="s">
        <v>111</v>
      </c>
      <c r="T96" s="65" t="s">
        <v>111</v>
      </c>
      <c r="U96" s="65" t="s">
        <v>111</v>
      </c>
      <c r="V96" s="65" t="s">
        <v>111</v>
      </c>
      <c r="W96" s="65"/>
      <c r="X96" s="65" t="s">
        <v>111</v>
      </c>
      <c r="Y96" s="65" t="s">
        <v>111</v>
      </c>
      <c r="Z96" s="65" t="s">
        <v>111</v>
      </c>
      <c r="AA96" s="65" t="s">
        <v>111</v>
      </c>
      <c r="AB96" s="65" t="s">
        <v>111</v>
      </c>
      <c r="AC96" s="65" t="s">
        <v>111</v>
      </c>
      <c r="AD96" s="65" t="s">
        <v>111</v>
      </c>
      <c r="AE96" s="65"/>
      <c r="AF96" s="65">
        <f t="shared" si="510"/>
        <v>-0.36304700162074555</v>
      </c>
      <c r="AG96" s="65">
        <f t="shared" si="511"/>
        <v>-0.24213406292749662</v>
      </c>
      <c r="AH96" s="65">
        <f t="shared" si="512"/>
        <v>1.8172241243086695E-2</v>
      </c>
      <c r="AI96" s="65" t="str">
        <f t="shared" si="513"/>
        <v>n/a</v>
      </c>
      <c r="AJ96" s="65">
        <f t="shared" si="514"/>
        <v>-0.41666666666666663</v>
      </c>
      <c r="AK96" s="65">
        <f t="shared" si="518"/>
        <v>-0.13434650455927055</v>
      </c>
      <c r="AL96" s="65"/>
      <c r="AM96" s="65" t="str">
        <f t="shared" si="517"/>
        <v>n/a</v>
      </c>
      <c r="AN96" s="65">
        <f t="shared" si="519"/>
        <v>-0.3936170212765957</v>
      </c>
      <c r="AO96" s="65" t="str">
        <f t="shared" si="520"/>
        <v>n/a</v>
      </c>
      <c r="AP96" s="65">
        <f t="shared" si="521"/>
        <v>0</v>
      </c>
      <c r="AQ96" s="65">
        <f t="shared" si="522"/>
        <v>-6.3324538258575203E-2</v>
      </c>
      <c r="AR96" s="65">
        <f t="shared" si="523"/>
        <v>-0.3354037267080745</v>
      </c>
      <c r="AS96" s="65">
        <f t="shared" si="524"/>
        <v>0.13761467889908263</v>
      </c>
    </row>
    <row r="97" spans="1:45" x14ac:dyDescent="0.2">
      <c r="A97" s="87">
        <v>44924</v>
      </c>
      <c r="B97" s="94">
        <v>432</v>
      </c>
      <c r="C97" s="94">
        <v>3128</v>
      </c>
      <c r="D97" s="94">
        <v>4415</v>
      </c>
      <c r="E97" s="94">
        <v>0</v>
      </c>
      <c r="F97" s="94">
        <v>56</v>
      </c>
      <c r="G97" s="94">
        <v>8031</v>
      </c>
      <c r="H97" s="94"/>
      <c r="I97" s="94">
        <v>6</v>
      </c>
      <c r="J97" s="94">
        <v>88</v>
      </c>
      <c r="K97" s="94">
        <v>0</v>
      </c>
      <c r="L97" s="94">
        <v>235</v>
      </c>
      <c r="M97" s="94">
        <v>329</v>
      </c>
      <c r="N97" s="94">
        <v>139</v>
      </c>
      <c r="O97" s="94">
        <v>190</v>
      </c>
      <c r="P97" s="36"/>
      <c r="Q97" s="65" t="s">
        <v>111</v>
      </c>
      <c r="R97" s="65" t="s">
        <v>111</v>
      </c>
      <c r="S97" s="65" t="s">
        <v>111</v>
      </c>
      <c r="T97" s="65" t="s">
        <v>111</v>
      </c>
      <c r="U97" s="65" t="s">
        <v>111</v>
      </c>
      <c r="V97" s="65" t="s">
        <v>111</v>
      </c>
      <c r="W97" s="65"/>
      <c r="X97" s="65" t="s">
        <v>111</v>
      </c>
      <c r="Y97" s="65" t="s">
        <v>111</v>
      </c>
      <c r="Z97" s="65" t="s">
        <v>111</v>
      </c>
      <c r="AA97" s="65" t="s">
        <v>111</v>
      </c>
      <c r="AB97" s="65" t="s">
        <v>111</v>
      </c>
      <c r="AC97" s="65" t="s">
        <v>111</v>
      </c>
      <c r="AD97" s="65" t="s">
        <v>111</v>
      </c>
      <c r="AE97" s="65"/>
      <c r="AF97" s="65">
        <f t="shared" ref="AF97:AF98" si="525">IFERROR(B97/B96-1, "n/a")</f>
        <v>9.92366412213741E-2</v>
      </c>
      <c r="AG97" s="65">
        <f t="shared" ref="AG97:AG98" si="526">IFERROR(C97/C96-1, "n/a")</f>
        <v>0.12924187725631775</v>
      </c>
      <c r="AH97" s="65">
        <f t="shared" ref="AH97:AH98" si="527">IFERROR(D97/D96-1, "n/a")</f>
        <v>0.14200724262803921</v>
      </c>
      <c r="AI97" s="65" t="str">
        <f t="shared" ref="AI97:AI98" si="528">IFERROR(E97/E96-1, "n/a")</f>
        <v>n/a</v>
      </c>
      <c r="AJ97" s="65">
        <f t="shared" ref="AJ97:AJ98" si="529">IFERROR(F97/F96-1, "n/a")</f>
        <v>-0.38461538461538458</v>
      </c>
      <c r="AK97" s="65">
        <f t="shared" si="518"/>
        <v>0.12794943820224725</v>
      </c>
      <c r="AL97" s="65"/>
      <c r="AM97" s="65">
        <f t="shared" ref="AM97:AM98" si="530">IFERROR(I97/I96-1, "n/a")</f>
        <v>-0.53846153846153844</v>
      </c>
      <c r="AN97" s="65">
        <f t="shared" si="519"/>
        <v>0.54385964912280693</v>
      </c>
      <c r="AO97" s="65" t="str">
        <f t="shared" si="520"/>
        <v>n/a</v>
      </c>
      <c r="AP97" s="65">
        <f t="shared" si="521"/>
        <v>-0.17543859649122806</v>
      </c>
      <c r="AQ97" s="65">
        <f t="shared" si="522"/>
        <v>-7.3239436619718323E-2</v>
      </c>
      <c r="AR97" s="65">
        <f t="shared" si="523"/>
        <v>0.2990654205607477</v>
      </c>
      <c r="AS97" s="65">
        <f t="shared" si="524"/>
        <v>-0.2338709677419355</v>
      </c>
    </row>
    <row r="98" spans="1:45" x14ac:dyDescent="0.2">
      <c r="A98" s="87">
        <v>44925</v>
      </c>
      <c r="B98" s="94">
        <v>254</v>
      </c>
      <c r="C98" s="94">
        <v>1327</v>
      </c>
      <c r="D98" s="94">
        <v>3329</v>
      </c>
      <c r="E98" s="94">
        <v>0</v>
      </c>
      <c r="F98" s="94">
        <v>17</v>
      </c>
      <c r="G98" s="94">
        <v>4927</v>
      </c>
      <c r="H98" s="94"/>
      <c r="I98" s="94">
        <v>0</v>
      </c>
      <c r="J98" s="94">
        <v>26</v>
      </c>
      <c r="K98" s="94">
        <v>0</v>
      </c>
      <c r="L98" s="94">
        <v>98</v>
      </c>
      <c r="M98" s="94">
        <v>124</v>
      </c>
      <c r="N98" s="94">
        <v>40</v>
      </c>
      <c r="O98" s="94">
        <v>84</v>
      </c>
      <c r="P98" s="36"/>
      <c r="Q98" s="65" t="s">
        <v>111</v>
      </c>
      <c r="R98" s="65" t="s">
        <v>111</v>
      </c>
      <c r="S98" s="65" t="s">
        <v>111</v>
      </c>
      <c r="T98" s="65" t="s">
        <v>111</v>
      </c>
      <c r="U98" s="65" t="s">
        <v>111</v>
      </c>
      <c r="V98" s="65" t="s">
        <v>111</v>
      </c>
      <c r="W98" s="65"/>
      <c r="X98" s="65" t="s">
        <v>111</v>
      </c>
      <c r="Y98" s="65" t="s">
        <v>111</v>
      </c>
      <c r="Z98" s="65" t="s">
        <v>111</v>
      </c>
      <c r="AA98" s="65" t="s">
        <v>111</v>
      </c>
      <c r="AB98" s="65" t="s">
        <v>111</v>
      </c>
      <c r="AC98" s="65" t="s">
        <v>111</v>
      </c>
      <c r="AD98" s="65" t="s">
        <v>111</v>
      </c>
      <c r="AE98" s="65"/>
      <c r="AF98" s="65">
        <f t="shared" si="525"/>
        <v>-0.41203703703703709</v>
      </c>
      <c r="AG98" s="65">
        <f t="shared" si="526"/>
        <v>-0.57576726342711004</v>
      </c>
      <c r="AH98" s="65">
        <f t="shared" si="527"/>
        <v>-0.24597961494903742</v>
      </c>
      <c r="AI98" s="65" t="str">
        <f t="shared" si="528"/>
        <v>n/a</v>
      </c>
      <c r="AJ98" s="65">
        <f t="shared" si="529"/>
        <v>-0.6964285714285714</v>
      </c>
      <c r="AK98" s="65">
        <f t="shared" ref="AK98" si="531">IFERROR(G98/G97-1, "n/a")</f>
        <v>-0.38650230357365212</v>
      </c>
      <c r="AL98" s="65"/>
      <c r="AM98" s="65">
        <f t="shared" si="530"/>
        <v>-1</v>
      </c>
      <c r="AN98" s="65">
        <f t="shared" ref="AN98" si="532">IFERROR(J98/J97-1, "n/a")</f>
        <v>-0.70454545454545459</v>
      </c>
      <c r="AO98" s="65" t="str">
        <f t="shared" ref="AO98" si="533">IFERROR(K98/K97-1, "n/a")</f>
        <v>n/a</v>
      </c>
      <c r="AP98" s="65">
        <f t="shared" ref="AP98" si="534">IFERROR(L98/L97-1, "n/a")</f>
        <v>-0.58297872340425538</v>
      </c>
      <c r="AQ98" s="65">
        <f t="shared" ref="AQ98" si="535">IFERROR(M98/M97-1, "n/a")</f>
        <v>-0.62310030395136784</v>
      </c>
      <c r="AR98" s="65">
        <f t="shared" ref="AR98" si="536">IFERROR(N98/N97-1, "n/a")</f>
        <v>-0.71223021582733814</v>
      </c>
      <c r="AS98" s="65">
        <f t="shared" ref="AS98" si="537">IFERROR(O98/O97-1, "n/a")</f>
        <v>-0.55789473684210522</v>
      </c>
    </row>
    <row r="99" spans="1:45" x14ac:dyDescent="0.2">
      <c r="A99" s="87"/>
      <c r="B99" s="68"/>
      <c r="C99" s="68"/>
      <c r="D99" s="68"/>
      <c r="E99" s="68"/>
      <c r="F99" s="68"/>
      <c r="G99" s="68"/>
    </row>
    <row r="100" spans="1:45" x14ac:dyDescent="0.2">
      <c r="A100" s="87"/>
      <c r="B100" s="68"/>
      <c r="C100" s="68"/>
      <c r="D100" s="68"/>
      <c r="E100" s="68"/>
      <c r="F100" s="68"/>
      <c r="G100" s="68"/>
    </row>
  </sheetData>
  <mergeCells count="8">
    <mergeCell ref="AM9:AS9"/>
    <mergeCell ref="AF9:AK9"/>
    <mergeCell ref="AF8:AS8"/>
    <mergeCell ref="B9:G9"/>
    <mergeCell ref="I9:O9"/>
    <mergeCell ref="Q8:AD8"/>
    <mergeCell ref="Q9:V9"/>
    <mergeCell ref="X9:AD9"/>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610E5-F91C-4B5F-A63C-EFB30B9E372A}">
  <dimension ref="A1:CE35"/>
  <sheetViews>
    <sheetView zoomScaleNormal="100" workbookViewId="0">
      <pane ySplit="9" topLeftCell="A10" activePane="bottomLeft" state="frozen"/>
      <selection pane="bottomLeft" activeCell="A36" sqref="A36"/>
    </sheetView>
  </sheetViews>
  <sheetFormatPr defaultColWidth="9.109375" defaultRowHeight="11.4" x14ac:dyDescent="0.2"/>
  <cols>
    <col min="1" max="1" width="9.33203125" style="5" customWidth="1"/>
    <col min="2" max="7" width="8.6640625" style="5" customWidth="1"/>
    <col min="8" max="8" width="1.6640625" style="5" customWidth="1"/>
    <col min="9" max="15" width="8.6640625" style="5" customWidth="1"/>
    <col min="16" max="16" width="1.6640625" style="5" customWidth="1"/>
    <col min="17" max="23" width="8.6640625" style="5" customWidth="1"/>
    <col min="24" max="24" width="1.6640625" style="5" customWidth="1"/>
    <col min="25" max="28" width="8.6640625" style="5" customWidth="1"/>
    <col min="29" max="29" width="1.6640625" style="5" customWidth="1"/>
    <col min="30" max="33" width="8.6640625" style="5" customWidth="1"/>
    <col min="34" max="34" width="1.6640625" style="5" customWidth="1"/>
    <col min="35" max="38" width="8.6640625" style="5" customWidth="1"/>
    <col min="39" max="39" width="1.6640625" style="5" customWidth="1"/>
    <col min="40" max="43" width="8.6640625" style="5" customWidth="1"/>
    <col min="44" max="44" width="1.6640625" style="5" customWidth="1"/>
    <col min="45" max="48" width="8.6640625" style="5" customWidth="1"/>
    <col min="49" max="49" width="1.6640625" style="5" customWidth="1"/>
    <col min="50" max="52" width="8.6640625" style="5" customWidth="1"/>
    <col min="53" max="53" width="1.6640625" style="5" customWidth="1"/>
    <col min="54" max="59" width="8.33203125" style="5" customWidth="1"/>
    <col min="60" max="60" width="1.6640625" style="5" customWidth="1"/>
    <col min="61" max="67" width="8.33203125" style="5" customWidth="1"/>
    <col min="68" max="68" width="1.6640625" style="5" customWidth="1"/>
    <col min="69" max="74" width="8.33203125" style="5" customWidth="1"/>
    <col min="75" max="75" width="1.6640625" style="5" customWidth="1"/>
    <col min="76" max="82" width="8.33203125" style="5" customWidth="1"/>
    <col min="83" max="83" width="1.6640625" style="5" customWidth="1"/>
    <col min="84" max="16384" width="9.109375" style="5"/>
  </cols>
  <sheetData>
    <row r="1" spans="1:83" s="3" customFormat="1" ht="13.2" x14ac:dyDescent="0.25">
      <c r="A1" s="1" t="s">
        <v>70</v>
      </c>
      <c r="B1" s="1" t="s">
        <v>82</v>
      </c>
    </row>
    <row r="2" spans="1:83" s="3" customFormat="1" ht="13.2" x14ac:dyDescent="0.25">
      <c r="A2" s="1" t="s">
        <v>71</v>
      </c>
      <c r="B2" s="1" t="s">
        <v>72</v>
      </c>
    </row>
    <row r="3" spans="1:83" s="3" customFormat="1" ht="13.2" x14ac:dyDescent="0.25">
      <c r="A3" s="1" t="s">
        <v>73</v>
      </c>
      <c r="B3" s="1" t="s">
        <v>74</v>
      </c>
    </row>
    <row r="4" spans="1:83" s="2" customFormat="1" ht="12" x14ac:dyDescent="0.25">
      <c r="A4" s="2" t="s">
        <v>94</v>
      </c>
      <c r="B4" s="2" t="s">
        <v>114</v>
      </c>
      <c r="AX4" s="71"/>
    </row>
    <row r="5" spans="1:83" s="2" customFormat="1" ht="10.199999999999999" x14ac:dyDescent="0.2">
      <c r="A5" s="2" t="s">
        <v>95</v>
      </c>
      <c r="B5" s="2" t="s">
        <v>115</v>
      </c>
    </row>
    <row r="6" spans="1:83" s="2" customFormat="1" ht="10.199999999999999" x14ac:dyDescent="0.2"/>
    <row r="7" spans="1:83" ht="12" x14ac:dyDescent="0.25">
      <c r="BB7" s="127" t="s">
        <v>110</v>
      </c>
      <c r="BC7" s="127"/>
      <c r="BD7" s="127"/>
      <c r="BE7" s="127"/>
      <c r="BF7" s="127"/>
      <c r="BG7" s="127"/>
      <c r="BH7" s="127"/>
      <c r="BI7" s="127"/>
      <c r="BJ7" s="127"/>
      <c r="BK7" s="127"/>
      <c r="BL7" s="127"/>
      <c r="BM7" s="127"/>
      <c r="BN7" s="127"/>
      <c r="BO7" s="127"/>
      <c r="BQ7" s="127" t="s">
        <v>124</v>
      </c>
      <c r="BR7" s="127"/>
      <c r="BS7" s="127"/>
      <c r="BT7" s="127"/>
      <c r="BU7" s="127"/>
      <c r="BV7" s="127"/>
      <c r="BW7" s="127"/>
      <c r="BX7" s="127"/>
      <c r="BY7" s="127"/>
      <c r="BZ7" s="127"/>
      <c r="CA7" s="127"/>
      <c r="CB7" s="127"/>
      <c r="CC7" s="127"/>
      <c r="CD7" s="127"/>
    </row>
    <row r="8" spans="1:83" s="88" customFormat="1" ht="12" x14ac:dyDescent="0.25">
      <c r="B8" s="123" t="s">
        <v>3</v>
      </c>
      <c r="C8" s="123"/>
      <c r="D8" s="123"/>
      <c r="E8" s="123"/>
      <c r="F8" s="123"/>
      <c r="G8" s="123"/>
      <c r="I8" s="123" t="s">
        <v>4</v>
      </c>
      <c r="J8" s="123"/>
      <c r="K8" s="123"/>
      <c r="L8" s="123"/>
      <c r="M8" s="123"/>
      <c r="N8" s="123"/>
      <c r="O8" s="123"/>
      <c r="Q8" s="123" t="s">
        <v>81</v>
      </c>
      <c r="R8" s="123"/>
      <c r="S8" s="123"/>
      <c r="T8" s="123"/>
      <c r="U8" s="123"/>
      <c r="V8" s="123"/>
      <c r="W8" s="123"/>
      <c r="Y8" s="123" t="s">
        <v>75</v>
      </c>
      <c r="Z8" s="123"/>
      <c r="AA8" s="123"/>
      <c r="AB8" s="123"/>
      <c r="AD8" s="123" t="s">
        <v>76</v>
      </c>
      <c r="AE8" s="123"/>
      <c r="AF8" s="123"/>
      <c r="AG8" s="123"/>
      <c r="AI8" s="123" t="s">
        <v>77</v>
      </c>
      <c r="AJ8" s="123"/>
      <c r="AK8" s="123"/>
      <c r="AL8" s="123"/>
      <c r="AN8" s="123" t="s">
        <v>78</v>
      </c>
      <c r="AO8" s="123"/>
      <c r="AP8" s="123"/>
      <c r="AQ8" s="123"/>
      <c r="AS8" s="123" t="s">
        <v>79</v>
      </c>
      <c r="AT8" s="123"/>
      <c r="AU8" s="123"/>
      <c r="AV8" s="123"/>
      <c r="AX8" s="123" t="s">
        <v>153</v>
      </c>
      <c r="AY8" s="123"/>
      <c r="AZ8" s="123"/>
      <c r="BB8" s="125" t="s">
        <v>3</v>
      </c>
      <c r="BC8" s="125"/>
      <c r="BD8" s="125"/>
      <c r="BE8" s="125"/>
      <c r="BF8" s="125"/>
      <c r="BG8" s="125"/>
      <c r="BI8" s="125" t="s">
        <v>4</v>
      </c>
      <c r="BJ8" s="125"/>
      <c r="BK8" s="125"/>
      <c r="BL8" s="125"/>
      <c r="BM8" s="125"/>
      <c r="BN8" s="125"/>
      <c r="BO8" s="125"/>
      <c r="BQ8" s="125" t="s">
        <v>3</v>
      </c>
      <c r="BR8" s="125"/>
      <c r="BS8" s="125"/>
      <c r="BT8" s="125"/>
      <c r="BU8" s="125"/>
      <c r="BV8" s="125"/>
      <c r="BX8" s="125" t="s">
        <v>4</v>
      </c>
      <c r="BY8" s="125"/>
      <c r="BZ8" s="125"/>
      <c r="CA8" s="125"/>
      <c r="CB8" s="125"/>
      <c r="CC8" s="125"/>
      <c r="CD8" s="125"/>
    </row>
    <row r="9" spans="1:83" ht="36" x14ac:dyDescent="0.25">
      <c r="A9" s="5" t="s">
        <v>60</v>
      </c>
      <c r="B9" s="116" t="s">
        <v>27</v>
      </c>
      <c r="C9" s="116" t="s">
        <v>83</v>
      </c>
      <c r="D9" s="116" t="s">
        <v>84</v>
      </c>
      <c r="E9" s="116" t="s">
        <v>12</v>
      </c>
      <c r="F9" s="116" t="s">
        <v>1</v>
      </c>
      <c r="G9" s="116" t="s">
        <v>125</v>
      </c>
      <c r="H9" s="71"/>
      <c r="I9" s="116" t="s">
        <v>85</v>
      </c>
      <c r="J9" s="116" t="s">
        <v>27</v>
      </c>
      <c r="K9" s="116" t="s">
        <v>83</v>
      </c>
      <c r="L9" s="116" t="s">
        <v>86</v>
      </c>
      <c r="M9" s="116" t="s">
        <v>87</v>
      </c>
      <c r="N9" s="116" t="s">
        <v>80</v>
      </c>
      <c r="O9" s="116" t="s">
        <v>1</v>
      </c>
      <c r="P9" s="71"/>
      <c r="Q9" s="116" t="s">
        <v>85</v>
      </c>
      <c r="R9" s="116" t="s">
        <v>27</v>
      </c>
      <c r="S9" s="116" t="s">
        <v>83</v>
      </c>
      <c r="T9" s="116" t="s">
        <v>86</v>
      </c>
      <c r="U9" s="116" t="s">
        <v>87</v>
      </c>
      <c r="V9" s="116" t="s">
        <v>80</v>
      </c>
      <c r="W9" s="116" t="s">
        <v>1</v>
      </c>
      <c r="X9" s="71"/>
      <c r="Y9" s="116" t="s">
        <v>3</v>
      </c>
      <c r="Z9" s="116" t="s">
        <v>4</v>
      </c>
      <c r="AA9" s="116" t="s">
        <v>81</v>
      </c>
      <c r="AB9" s="116" t="s">
        <v>1</v>
      </c>
      <c r="AC9" s="71"/>
      <c r="AD9" s="116" t="s">
        <v>3</v>
      </c>
      <c r="AE9" s="116" t="s">
        <v>4</v>
      </c>
      <c r="AF9" s="116" t="s">
        <v>81</v>
      </c>
      <c r="AG9" s="116" t="s">
        <v>1</v>
      </c>
      <c r="AH9" s="71"/>
      <c r="AI9" s="116" t="s">
        <v>3</v>
      </c>
      <c r="AJ9" s="116" t="s">
        <v>4</v>
      </c>
      <c r="AK9" s="116" t="s">
        <v>81</v>
      </c>
      <c r="AL9" s="116" t="s">
        <v>1</v>
      </c>
      <c r="AM9" s="71"/>
      <c r="AN9" s="116" t="s">
        <v>3</v>
      </c>
      <c r="AO9" s="116" t="s">
        <v>4</v>
      </c>
      <c r="AP9" s="116" t="s">
        <v>81</v>
      </c>
      <c r="AQ9" s="116" t="s">
        <v>1</v>
      </c>
      <c r="AR9" s="71"/>
      <c r="AS9" s="116" t="s">
        <v>3</v>
      </c>
      <c r="AT9" s="116" t="s">
        <v>4</v>
      </c>
      <c r="AU9" s="116" t="s">
        <v>81</v>
      </c>
      <c r="AV9" s="116" t="s">
        <v>1</v>
      </c>
      <c r="AW9" s="71"/>
      <c r="AX9" s="116" t="s">
        <v>151</v>
      </c>
      <c r="AY9" s="116" t="s">
        <v>152</v>
      </c>
      <c r="AZ9" s="116" t="s">
        <v>26</v>
      </c>
      <c r="BA9" s="71"/>
      <c r="BB9" s="117" t="s">
        <v>27</v>
      </c>
      <c r="BC9" s="117" t="s">
        <v>83</v>
      </c>
      <c r="BD9" s="117" t="s">
        <v>84</v>
      </c>
      <c r="BE9" s="117" t="s">
        <v>12</v>
      </c>
      <c r="BF9" s="117" t="s">
        <v>1</v>
      </c>
      <c r="BG9" s="117" t="s">
        <v>125</v>
      </c>
      <c r="BH9" s="71"/>
      <c r="BI9" s="117" t="s">
        <v>85</v>
      </c>
      <c r="BJ9" s="117" t="s">
        <v>27</v>
      </c>
      <c r="BK9" s="117" t="s">
        <v>83</v>
      </c>
      <c r="BL9" s="117" t="s">
        <v>86</v>
      </c>
      <c r="BM9" s="117" t="s">
        <v>87</v>
      </c>
      <c r="BN9" s="117" t="s">
        <v>80</v>
      </c>
      <c r="BO9" s="117" t="s">
        <v>1</v>
      </c>
      <c r="BP9" s="71"/>
      <c r="BQ9" s="117" t="s">
        <v>27</v>
      </c>
      <c r="BR9" s="117" t="s">
        <v>83</v>
      </c>
      <c r="BS9" s="117" t="s">
        <v>84</v>
      </c>
      <c r="BT9" s="117" t="s">
        <v>12</v>
      </c>
      <c r="BU9" s="117" t="s">
        <v>1</v>
      </c>
      <c r="BV9" s="117" t="s">
        <v>125</v>
      </c>
      <c r="BW9" s="71"/>
      <c r="BX9" s="117" t="s">
        <v>85</v>
      </c>
      <c r="BY9" s="117" t="s">
        <v>27</v>
      </c>
      <c r="BZ9" s="117" t="s">
        <v>83</v>
      </c>
      <c r="CA9" s="117" t="s">
        <v>86</v>
      </c>
      <c r="CB9" s="117" t="s">
        <v>87</v>
      </c>
      <c r="CC9" s="117" t="s">
        <v>80</v>
      </c>
      <c r="CD9" s="117" t="s">
        <v>1</v>
      </c>
      <c r="CE9" s="71"/>
    </row>
    <row r="10" spans="1:83" x14ac:dyDescent="0.2">
      <c r="A10" s="40">
        <v>2012</v>
      </c>
      <c r="B10" s="79">
        <v>2332.0959944647398</v>
      </c>
      <c r="C10" s="79">
        <v>2651.8456191189198</v>
      </c>
      <c r="D10" s="79">
        <v>1746.8436770213088</v>
      </c>
      <c r="E10" s="79">
        <v>6680.6470719643403</v>
      </c>
      <c r="F10" s="79">
        <f>SUM(B10:E10)</f>
        <v>13411.432362569309</v>
      </c>
      <c r="G10" s="79">
        <v>1120.1191102769699</v>
      </c>
      <c r="H10" s="68"/>
      <c r="I10" s="79"/>
      <c r="J10" s="79">
        <v>3916.1652240199201</v>
      </c>
      <c r="K10" s="79">
        <v>10368.128881761801</v>
      </c>
      <c r="L10" s="79">
        <v>954.01208830633402</v>
      </c>
      <c r="M10" s="79">
        <v>3202.1882413558501</v>
      </c>
      <c r="N10" s="79">
        <v>69.5759409378486</v>
      </c>
      <c r="O10" s="68">
        <f>SUM(I10:N10)</f>
        <v>18510.070376381751</v>
      </c>
      <c r="P10" s="68"/>
      <c r="Q10" s="79"/>
      <c r="R10" s="79">
        <v>23898.448000583237</v>
      </c>
      <c r="S10" s="79">
        <v>204301.63253208683</v>
      </c>
      <c r="T10" s="79">
        <v>18545.263328904326</v>
      </c>
      <c r="U10" s="79">
        <v>16900.685189641939</v>
      </c>
      <c r="V10" s="79">
        <v>11.449910860557699</v>
      </c>
      <c r="W10" s="79">
        <v>263657.478962077</v>
      </c>
      <c r="X10" s="68"/>
      <c r="Y10" s="79">
        <v>6545.7498058992796</v>
      </c>
      <c r="Z10" s="79">
        <v>6000.5342049358906</v>
      </c>
      <c r="AA10" s="79">
        <v>67673.918451223028</v>
      </c>
      <c r="AB10" s="68">
        <f>SUM(Y10:AA10)</f>
        <v>80220.202462058194</v>
      </c>
      <c r="AC10" s="68"/>
      <c r="AD10" s="79">
        <v>4697.4241708933805</v>
      </c>
      <c r="AE10" s="79">
        <v>8919.6756064434212</v>
      </c>
      <c r="AF10" s="79">
        <v>67398.485530115751</v>
      </c>
      <c r="AG10" s="68">
        <f>SUM(AD10:AF10)</f>
        <v>81015.585307452551</v>
      </c>
      <c r="AH10" s="68"/>
      <c r="AI10" s="79">
        <v>2181.8482742228598</v>
      </c>
      <c r="AJ10" s="79">
        <v>3589.9442303411497</v>
      </c>
      <c r="AK10" s="79">
        <v>128585.07498073811</v>
      </c>
      <c r="AL10" s="68">
        <f>SUM(AI10:AK10)</f>
        <v>134356.86748530212</v>
      </c>
      <c r="AM10" s="68"/>
      <c r="AN10" s="68">
        <v>228.30088447908301</v>
      </c>
      <c r="AO10" s="68">
        <v>393.30432114920302</v>
      </c>
      <c r="AP10" s="68">
        <v>52570.174612932198</v>
      </c>
      <c r="AQ10" s="68">
        <f>SUM(AN10:AP10)</f>
        <v>53191.779818560484</v>
      </c>
      <c r="AR10" s="68"/>
      <c r="AS10" s="68">
        <v>13196.7213665364</v>
      </c>
      <c r="AT10" s="68">
        <v>18116.849720571201</v>
      </c>
      <c r="AU10" s="68">
        <v>211087.30434914512</v>
      </c>
      <c r="AV10" s="68">
        <f>SUM(AS10:AU10)</f>
        <v>242400.87543625274</v>
      </c>
      <c r="AW10" s="68"/>
      <c r="AX10" s="79">
        <v>4222.4636074321497</v>
      </c>
      <c r="AY10" s="79">
        <v>8531.4482320197603</v>
      </c>
      <c r="AZ10" s="79">
        <v>671.11041156362501</v>
      </c>
      <c r="BA10" s="68"/>
      <c r="BB10" s="65" t="s">
        <v>111</v>
      </c>
      <c r="BC10" s="65" t="s">
        <v>111</v>
      </c>
      <c r="BD10" s="65" t="s">
        <v>111</v>
      </c>
      <c r="BE10" s="65" t="s">
        <v>111</v>
      </c>
      <c r="BF10" s="65" t="s">
        <v>111</v>
      </c>
      <c r="BG10" s="65" t="s">
        <v>111</v>
      </c>
      <c r="BH10" s="68"/>
      <c r="BI10" s="65" t="s">
        <v>111</v>
      </c>
      <c r="BJ10" s="65" t="s">
        <v>111</v>
      </c>
      <c r="BK10" s="65" t="s">
        <v>111</v>
      </c>
      <c r="BL10" s="65" t="s">
        <v>111</v>
      </c>
      <c r="BM10" s="65" t="s">
        <v>111</v>
      </c>
      <c r="BN10" s="65" t="s">
        <v>111</v>
      </c>
      <c r="BO10" s="65" t="s">
        <v>111</v>
      </c>
      <c r="BP10" s="68"/>
      <c r="BQ10" s="65" t="s">
        <v>111</v>
      </c>
      <c r="BR10" s="65" t="s">
        <v>111</v>
      </c>
      <c r="BS10" s="65" t="s">
        <v>111</v>
      </c>
      <c r="BT10" s="65" t="s">
        <v>111</v>
      </c>
      <c r="BU10" s="65" t="s">
        <v>111</v>
      </c>
      <c r="BV10" s="65" t="s">
        <v>111</v>
      </c>
      <c r="BW10" s="68"/>
      <c r="BX10" s="65" t="s">
        <v>111</v>
      </c>
      <c r="BY10" s="65" t="s">
        <v>111</v>
      </c>
      <c r="BZ10" s="65" t="s">
        <v>111</v>
      </c>
      <c r="CA10" s="65" t="s">
        <v>111</v>
      </c>
      <c r="CB10" s="65" t="s">
        <v>111</v>
      </c>
      <c r="CC10" s="65" t="s">
        <v>111</v>
      </c>
      <c r="CD10" s="65" t="s">
        <v>111</v>
      </c>
      <c r="CE10" s="68"/>
    </row>
    <row r="11" spans="1:83" x14ac:dyDescent="0.2">
      <c r="A11" s="40">
        <v>2013</v>
      </c>
      <c r="B11" s="79">
        <v>2187.9794616506301</v>
      </c>
      <c r="C11" s="79">
        <v>2184.9605454574198</v>
      </c>
      <c r="D11" s="79">
        <v>1679.5522625914616</v>
      </c>
      <c r="E11" s="79">
        <v>6712.8488032267796</v>
      </c>
      <c r="F11" s="79">
        <f t="shared" ref="F11:F19" si="0">SUM(B11:E11)</f>
        <v>12765.341072926291</v>
      </c>
      <c r="G11" s="79">
        <v>1208.6541334997598</v>
      </c>
      <c r="H11" s="68"/>
      <c r="I11" s="79"/>
      <c r="J11" s="79">
        <v>3616.06717008242</v>
      </c>
      <c r="K11" s="79">
        <v>9375.1952555605112</v>
      </c>
      <c r="L11" s="79">
        <v>1256.4595915888401</v>
      </c>
      <c r="M11" s="79">
        <v>2799.9604121178099</v>
      </c>
      <c r="N11" s="79">
        <v>50.139301765873</v>
      </c>
      <c r="O11" s="68">
        <f t="shared" ref="O11:O34" si="1">SUM(I11:N11)</f>
        <v>17097.821731115455</v>
      </c>
      <c r="P11" s="68"/>
      <c r="Q11" s="79"/>
      <c r="R11" s="79">
        <v>21950.34999055033</v>
      </c>
      <c r="S11" s="79">
        <v>156850.45243955468</v>
      </c>
      <c r="T11" s="79">
        <v>12712.764091334649</v>
      </c>
      <c r="U11" s="79">
        <v>17046.540126191958</v>
      </c>
      <c r="V11" s="79">
        <v>7.5140481349206301</v>
      </c>
      <c r="W11" s="79">
        <v>208567.62069576699</v>
      </c>
      <c r="X11" s="68"/>
      <c r="Y11" s="79">
        <v>6522.8856796972195</v>
      </c>
      <c r="Z11" s="79">
        <v>4798.3150372522205</v>
      </c>
      <c r="AA11" s="79">
        <v>63842.631967376328</v>
      </c>
      <c r="AB11" s="68">
        <f t="shared" ref="AB11:AB19" si="2">SUM(Y11:AA11)</f>
        <v>75163.832684325767</v>
      </c>
      <c r="AC11" s="68"/>
      <c r="AD11" s="79">
        <v>4692.58773893746</v>
      </c>
      <c r="AE11" s="79">
        <v>9578.6442486285705</v>
      </c>
      <c r="AF11" s="79">
        <v>62162.905021911058</v>
      </c>
      <c r="AG11" s="68">
        <f t="shared" ref="AG11:AG19" si="3">SUM(AD11:AF11)</f>
        <v>76434.137009477083</v>
      </c>
      <c r="AH11" s="68"/>
      <c r="AI11" s="79">
        <v>1562.9122336567</v>
      </c>
      <c r="AJ11" s="79">
        <v>2720.8624452346803</v>
      </c>
      <c r="AK11" s="79">
        <v>82562.083706480073</v>
      </c>
      <c r="AL11" s="68">
        <f t="shared" ref="AL11:AL19" si="4">SUM(AI11:AK11)</f>
        <v>86845.858385371452</v>
      </c>
      <c r="AM11" s="68"/>
      <c r="AN11" s="68">
        <v>140.07050355079301</v>
      </c>
      <c r="AO11" s="68">
        <v>279.32312273103099</v>
      </c>
      <c r="AP11" s="68">
        <v>33645.363220567488</v>
      </c>
      <c r="AQ11" s="68">
        <f t="shared" ref="AQ11:AQ19" si="5">SUM(AN11:AP11)</f>
        <v>34064.756846849312</v>
      </c>
      <c r="AR11" s="68"/>
      <c r="AS11" s="68">
        <v>12638.315148740499</v>
      </c>
      <c r="AT11" s="68">
        <v>16818.498608384398</v>
      </c>
      <c r="AU11" s="68">
        <v>174922.25747519906</v>
      </c>
      <c r="AV11" s="68">
        <f t="shared" ref="AV11:AV19" si="6">SUM(AS11:AU11)</f>
        <v>204379.07123232394</v>
      </c>
      <c r="AW11" s="68"/>
      <c r="AX11" s="79">
        <v>4215.4903651423001</v>
      </c>
      <c r="AY11" s="79">
        <v>8035.4609760337598</v>
      </c>
      <c r="AZ11" s="79">
        <v>527.43431111531697</v>
      </c>
      <c r="BA11" s="68"/>
      <c r="BB11" s="65">
        <f>IFERROR(B11/B10-1, "n/a")</f>
        <v>-6.1796998561024941E-2</v>
      </c>
      <c r="BC11" s="65">
        <f t="shared" ref="BC11:BO17" si="7">IFERROR(C11/C10-1, "n/a")</f>
        <v>-0.17606042761140195</v>
      </c>
      <c r="BD11" s="65">
        <f t="shared" si="7"/>
        <v>-3.8521715088205011E-2</v>
      </c>
      <c r="BE11" s="65">
        <f t="shared" si="7"/>
        <v>4.8201515385501992E-3</v>
      </c>
      <c r="BF11" s="65">
        <f t="shared" si="7"/>
        <v>-4.8174667118049963E-2</v>
      </c>
      <c r="BG11" s="65">
        <f t="shared" si="7"/>
        <v>7.9040722018302256E-2</v>
      </c>
      <c r="BH11" s="68"/>
      <c r="BI11" s="65" t="str">
        <f t="shared" si="7"/>
        <v>n/a</v>
      </c>
      <c r="BJ11" s="65">
        <f t="shared" si="7"/>
        <v>-7.6630590583063096E-2</v>
      </c>
      <c r="BK11" s="65">
        <f t="shared" si="7"/>
        <v>-9.576787070499504E-2</v>
      </c>
      <c r="BL11" s="65">
        <f t="shared" si="7"/>
        <v>0.31702690876741801</v>
      </c>
      <c r="BM11" s="65">
        <f t="shared" si="7"/>
        <v>-0.125610301119503</v>
      </c>
      <c r="BN11" s="65">
        <f t="shared" si="7"/>
        <v>-0.27935862469094208</v>
      </c>
      <c r="BO11" s="65">
        <f t="shared" si="7"/>
        <v>-7.6296233161181282E-2</v>
      </c>
      <c r="BP11" s="68"/>
      <c r="BQ11" s="65" t="s">
        <v>111</v>
      </c>
      <c r="BR11" s="65" t="s">
        <v>111</v>
      </c>
      <c r="BS11" s="65" t="s">
        <v>111</v>
      </c>
      <c r="BT11" s="65" t="s">
        <v>111</v>
      </c>
      <c r="BU11" s="65" t="s">
        <v>111</v>
      </c>
      <c r="BV11" s="65" t="s">
        <v>111</v>
      </c>
      <c r="BW11" s="68"/>
      <c r="BX11" s="65" t="s">
        <v>111</v>
      </c>
      <c r="BY11" s="65" t="s">
        <v>111</v>
      </c>
      <c r="BZ11" s="65" t="s">
        <v>111</v>
      </c>
      <c r="CA11" s="65" t="s">
        <v>111</v>
      </c>
      <c r="CB11" s="65" t="s">
        <v>111</v>
      </c>
      <c r="CC11" s="65" t="s">
        <v>111</v>
      </c>
      <c r="CD11" s="65" t="s">
        <v>111</v>
      </c>
      <c r="CE11" s="68"/>
    </row>
    <row r="12" spans="1:83" x14ac:dyDescent="0.2">
      <c r="A12" s="40">
        <v>2014</v>
      </c>
      <c r="B12" s="79">
        <v>2561.8757069559497</v>
      </c>
      <c r="C12" s="79">
        <v>1803.50880628801</v>
      </c>
      <c r="D12" s="79">
        <v>1610.7228903741616</v>
      </c>
      <c r="E12" s="79">
        <v>7098.8524429608296</v>
      </c>
      <c r="F12" s="79">
        <f t="shared" si="0"/>
        <v>13074.959846578951</v>
      </c>
      <c r="G12" s="79">
        <v>1842.1035386312301</v>
      </c>
      <c r="H12" s="68"/>
      <c r="I12" s="79"/>
      <c r="J12" s="79">
        <v>3365.9664470436501</v>
      </c>
      <c r="K12" s="79">
        <v>7769.6245421257099</v>
      </c>
      <c r="L12" s="79">
        <v>607.73859372487993</v>
      </c>
      <c r="M12" s="79">
        <v>2753.81785296206</v>
      </c>
      <c r="N12" s="79">
        <v>62.3667455465079</v>
      </c>
      <c r="O12" s="68">
        <f t="shared" si="1"/>
        <v>14559.514181402807</v>
      </c>
      <c r="P12" s="68"/>
      <c r="Q12" s="79"/>
      <c r="R12" s="79">
        <v>13529.542940144753</v>
      </c>
      <c r="S12" s="79">
        <v>127338.06809308805</v>
      </c>
      <c r="T12" s="79">
        <v>5806.3665257049142</v>
      </c>
      <c r="U12" s="79">
        <v>20222.528527328752</v>
      </c>
      <c r="V12" s="79">
        <v>8.1972198369047611</v>
      </c>
      <c r="W12" s="79">
        <f>SUM(Q12:V12)</f>
        <v>166904.70330610336</v>
      </c>
      <c r="X12" s="68"/>
      <c r="Y12" s="79">
        <v>6454.1667848099605</v>
      </c>
      <c r="Z12" s="79">
        <v>3936.8155867257501</v>
      </c>
      <c r="AA12" s="79">
        <v>50729.838700717723</v>
      </c>
      <c r="AB12" s="68">
        <f t="shared" si="2"/>
        <v>61120.821072253435</v>
      </c>
      <c r="AC12" s="68"/>
      <c r="AD12" s="79">
        <v>4973.4927801333306</v>
      </c>
      <c r="AE12" s="79">
        <v>7623.91628617686</v>
      </c>
      <c r="AF12" s="79">
        <v>50091.318465463162</v>
      </c>
      <c r="AG12" s="68">
        <f t="shared" si="3"/>
        <v>62688.727531773351</v>
      </c>
      <c r="AH12" s="68"/>
      <c r="AI12" s="79">
        <v>1652.5081903658299</v>
      </c>
      <c r="AJ12" s="79">
        <v>2998.7823085001896</v>
      </c>
      <c r="AK12" s="79">
        <v>66083.546139922895</v>
      </c>
      <c r="AL12" s="68">
        <f t="shared" si="4"/>
        <v>70734.836638788911</v>
      </c>
      <c r="AM12" s="68"/>
      <c r="AN12" s="68">
        <v>136.21925308091198</v>
      </c>
      <c r="AO12" s="68">
        <v>279.21971234067399</v>
      </c>
      <c r="AP12" s="68">
        <v>25426.742917559444</v>
      </c>
      <c r="AQ12" s="68">
        <f t="shared" si="5"/>
        <v>25842.181882981029</v>
      </c>
      <c r="AR12" s="68"/>
      <c r="AS12" s="68">
        <v>12943.948502228201</v>
      </c>
      <c r="AT12" s="68">
        <v>14280.294469062099</v>
      </c>
      <c r="AU12" s="68">
        <v>141477.96038854364</v>
      </c>
      <c r="AV12" s="68">
        <f t="shared" si="6"/>
        <v>168702.20335983395</v>
      </c>
      <c r="AW12" s="68"/>
      <c r="AX12" s="79">
        <v>3975.54650714634</v>
      </c>
      <c r="AY12" s="79">
        <v>8611.0145171299991</v>
      </c>
      <c r="AZ12" s="79">
        <v>493.60673103277702</v>
      </c>
      <c r="BA12" s="68"/>
      <c r="BB12" s="65">
        <f t="shared" ref="BB12:BB17" si="8">IFERROR(B12/B11-1, "n/a")</f>
        <v>0.17088654251957602</v>
      </c>
      <c r="BC12" s="65">
        <f t="shared" si="7"/>
        <v>-0.17458060739927606</v>
      </c>
      <c r="BD12" s="65">
        <f t="shared" si="7"/>
        <v>-4.0980786219239063E-2</v>
      </c>
      <c r="BE12" s="65">
        <f t="shared" si="7"/>
        <v>5.7502209724804576E-2</v>
      </c>
      <c r="BF12" s="65">
        <f t="shared" si="7"/>
        <v>2.42546416804581E-2</v>
      </c>
      <c r="BG12" s="65">
        <f t="shared" si="7"/>
        <v>0.52409484862080791</v>
      </c>
      <c r="BH12" s="68"/>
      <c r="BI12" s="65" t="str">
        <f t="shared" si="7"/>
        <v>n/a</v>
      </c>
      <c r="BJ12" s="65">
        <f t="shared" si="7"/>
        <v>-6.916373819269217E-2</v>
      </c>
      <c r="BK12" s="65">
        <f t="shared" si="7"/>
        <v>-0.17125730927924121</v>
      </c>
      <c r="BL12" s="65">
        <f t="shared" si="7"/>
        <v>-0.51630868370675431</v>
      </c>
      <c r="BM12" s="65">
        <f t="shared" si="7"/>
        <v>-1.6479718411750333E-2</v>
      </c>
      <c r="BN12" s="65">
        <f t="shared" si="7"/>
        <v>0.24386944672128297</v>
      </c>
      <c r="BO12" s="65">
        <f t="shared" si="7"/>
        <v>-0.14845794918386079</v>
      </c>
      <c r="BP12" s="68"/>
      <c r="BQ12" s="65" t="s">
        <v>111</v>
      </c>
      <c r="BR12" s="65" t="s">
        <v>111</v>
      </c>
      <c r="BS12" s="65" t="s">
        <v>111</v>
      </c>
      <c r="BT12" s="65" t="s">
        <v>111</v>
      </c>
      <c r="BU12" s="65" t="s">
        <v>111</v>
      </c>
      <c r="BV12" s="65" t="s">
        <v>111</v>
      </c>
      <c r="BW12" s="68"/>
      <c r="BX12" s="65" t="s">
        <v>111</v>
      </c>
      <c r="BY12" s="65" t="s">
        <v>111</v>
      </c>
      <c r="BZ12" s="65" t="s">
        <v>111</v>
      </c>
      <c r="CA12" s="65" t="s">
        <v>111</v>
      </c>
      <c r="CB12" s="65" t="s">
        <v>111</v>
      </c>
      <c r="CC12" s="65" t="s">
        <v>111</v>
      </c>
      <c r="CD12" s="65" t="s">
        <v>111</v>
      </c>
      <c r="CE12" s="68"/>
    </row>
    <row r="13" spans="1:83" x14ac:dyDescent="0.2">
      <c r="A13" s="40">
        <v>2015</v>
      </c>
      <c r="B13" s="79">
        <v>1254.7408559640101</v>
      </c>
      <c r="C13" s="79">
        <v>1037.2752451363699</v>
      </c>
      <c r="D13" s="79">
        <v>1078.2978081634851</v>
      </c>
      <c r="E13" s="79">
        <v>2775.05221936514</v>
      </c>
      <c r="F13" s="79">
        <f t="shared" si="0"/>
        <v>6145.3661286290053</v>
      </c>
      <c r="G13" s="79">
        <v>1832.1965392771799</v>
      </c>
      <c r="H13" s="68"/>
      <c r="I13" s="79"/>
      <c r="J13" s="79">
        <v>2874.9429473037299</v>
      </c>
      <c r="K13" s="79">
        <v>4775.5767594916297</v>
      </c>
      <c r="L13" s="79">
        <v>215.89064946399199</v>
      </c>
      <c r="M13" s="79">
        <v>3736.7293535512099</v>
      </c>
      <c r="N13" s="79">
        <v>35.344282888778899</v>
      </c>
      <c r="O13" s="68">
        <f t="shared" si="1"/>
        <v>11638.483992699341</v>
      </c>
      <c r="P13" s="68"/>
      <c r="Q13" s="79"/>
      <c r="R13" s="79">
        <v>15727.560538744956</v>
      </c>
      <c r="S13" s="79">
        <v>129212.14842663052</v>
      </c>
      <c r="T13" s="79">
        <v>4611.7537169229281</v>
      </c>
      <c r="U13" s="79">
        <v>30658.673793315909</v>
      </c>
      <c r="V13" s="79">
        <v>9.2186474448412596</v>
      </c>
      <c r="W13" s="79">
        <f t="shared" ref="W13:W34" si="9">SUM(Q13:V13)</f>
        <v>180219.35512305915</v>
      </c>
      <c r="X13" s="68"/>
      <c r="Y13" s="79">
        <v>3394.30381729191</v>
      </c>
      <c r="Z13" s="79">
        <v>4159.3872198999998</v>
      </c>
      <c r="AA13" s="79">
        <v>58476.236388527774</v>
      </c>
      <c r="AB13" s="68">
        <f t="shared" si="2"/>
        <v>66029.927425719681</v>
      </c>
      <c r="AC13" s="68"/>
      <c r="AD13" s="79">
        <v>2015.4808963130499</v>
      </c>
      <c r="AE13" s="79">
        <v>5506.2401767921001</v>
      </c>
      <c r="AF13" s="79">
        <v>57886.831330369147</v>
      </c>
      <c r="AG13" s="68">
        <f t="shared" si="3"/>
        <v>65408.552403474299</v>
      </c>
      <c r="AH13" s="68"/>
      <c r="AI13" s="79">
        <v>741.92797584902098</v>
      </c>
      <c r="AJ13" s="79">
        <v>1972.8565960072501</v>
      </c>
      <c r="AK13" s="79">
        <v>63856.2874041627</v>
      </c>
      <c r="AL13" s="68">
        <f t="shared" si="4"/>
        <v>66571.071976018968</v>
      </c>
      <c r="AM13" s="68"/>
      <c r="AN13" s="68">
        <v>34.660827975439695</v>
      </c>
      <c r="AO13" s="68">
        <v>49.253914625573096</v>
      </c>
      <c r="AP13" s="68">
        <v>21705.236418924535</v>
      </c>
      <c r="AQ13" s="68">
        <f t="shared" si="5"/>
        <v>21789.151161525548</v>
      </c>
      <c r="AR13" s="68"/>
      <c r="AS13" s="68">
        <v>6117.0518614785497</v>
      </c>
      <c r="AT13" s="68">
        <v>11589.2300780737</v>
      </c>
      <c r="AU13" s="68">
        <v>158514.11870413457</v>
      </c>
      <c r="AV13" s="68">
        <f t="shared" si="6"/>
        <v>176220.40064368682</v>
      </c>
      <c r="AW13" s="68"/>
      <c r="AX13" s="79">
        <v>2303.12966251323</v>
      </c>
      <c r="AY13" s="79">
        <v>3214.0826237627102</v>
      </c>
      <c r="AZ13" s="79">
        <v>634.50040317803894</v>
      </c>
      <c r="BA13" s="68"/>
      <c r="BB13" s="65">
        <f t="shared" si="8"/>
        <v>-0.51022570979647264</v>
      </c>
      <c r="BC13" s="65">
        <f t="shared" si="7"/>
        <v>-0.42485712211669513</v>
      </c>
      <c r="BD13" s="65">
        <f t="shared" si="7"/>
        <v>-0.33055039162384858</v>
      </c>
      <c r="BE13" s="65">
        <f t="shared" si="7"/>
        <v>-0.60908439192635122</v>
      </c>
      <c r="BF13" s="65">
        <f t="shared" si="7"/>
        <v>-0.52998967486413096</v>
      </c>
      <c r="BG13" s="65">
        <f t="shared" si="7"/>
        <v>-5.3780903984428363E-3</v>
      </c>
      <c r="BH13" s="68"/>
      <c r="BI13" s="65" t="str">
        <f t="shared" si="7"/>
        <v>n/a</v>
      </c>
      <c r="BJ13" s="65">
        <f t="shared" si="7"/>
        <v>-0.14587890505301659</v>
      </c>
      <c r="BK13" s="65">
        <f t="shared" si="7"/>
        <v>-0.3853529557832317</v>
      </c>
      <c r="BL13" s="65">
        <f t="shared" si="7"/>
        <v>-0.64476396316913098</v>
      </c>
      <c r="BM13" s="65">
        <f t="shared" si="7"/>
        <v>0.35692683869120501</v>
      </c>
      <c r="BN13" s="65">
        <f t="shared" si="7"/>
        <v>-0.43328319316546526</v>
      </c>
      <c r="BO13" s="65">
        <f t="shared" si="7"/>
        <v>-0.20062689951801849</v>
      </c>
      <c r="BP13" s="68"/>
      <c r="BQ13" s="65" t="s">
        <v>111</v>
      </c>
      <c r="BR13" s="65" t="s">
        <v>111</v>
      </c>
      <c r="BS13" s="65" t="s">
        <v>111</v>
      </c>
      <c r="BT13" s="65" t="s">
        <v>111</v>
      </c>
      <c r="BU13" s="65" t="s">
        <v>111</v>
      </c>
      <c r="BV13" s="65" t="s">
        <v>111</v>
      </c>
      <c r="BW13" s="68"/>
      <c r="BX13" s="65" t="s">
        <v>111</v>
      </c>
      <c r="BY13" s="65" t="s">
        <v>111</v>
      </c>
      <c r="BZ13" s="65" t="s">
        <v>111</v>
      </c>
      <c r="CA13" s="65" t="s">
        <v>111</v>
      </c>
      <c r="CB13" s="65" t="s">
        <v>111</v>
      </c>
      <c r="CC13" s="65" t="s">
        <v>111</v>
      </c>
      <c r="CD13" s="65" t="s">
        <v>111</v>
      </c>
      <c r="CE13" s="68"/>
    </row>
    <row r="14" spans="1:83" x14ac:dyDescent="0.2">
      <c r="A14" s="40">
        <v>2016</v>
      </c>
      <c r="B14" s="79">
        <v>1605.4215197082201</v>
      </c>
      <c r="C14" s="79">
        <v>1171.4683314001902</v>
      </c>
      <c r="D14" s="79">
        <v>1177.0825520017975</v>
      </c>
      <c r="E14" s="79">
        <v>2539.5768285884301</v>
      </c>
      <c r="F14" s="79">
        <f t="shared" si="0"/>
        <v>6493.5492316986383</v>
      </c>
      <c r="G14" s="79">
        <v>1685.25425135968</v>
      </c>
      <c r="H14" s="68"/>
      <c r="I14" s="79"/>
      <c r="J14" s="79">
        <v>3660.1625922018898</v>
      </c>
      <c r="K14" s="79">
        <v>5803.8590394394396</v>
      </c>
      <c r="L14" s="79">
        <v>157.982904251176</v>
      </c>
      <c r="M14" s="79">
        <v>5027.3460442320402</v>
      </c>
      <c r="N14" s="79">
        <v>38.974129746254803</v>
      </c>
      <c r="O14" s="68">
        <f t="shared" si="1"/>
        <v>14688.3247098708</v>
      </c>
      <c r="P14" s="68"/>
      <c r="Q14" s="79"/>
      <c r="R14" s="79">
        <v>19037.674036801491</v>
      </c>
      <c r="S14" s="79">
        <v>133235.56700090133</v>
      </c>
      <c r="T14" s="79">
        <v>2306.0990305830092</v>
      </c>
      <c r="U14" s="79">
        <v>39962.97369727269</v>
      </c>
      <c r="V14" s="79">
        <v>7.0292726150793605</v>
      </c>
      <c r="W14" s="79">
        <f t="shared" si="9"/>
        <v>194549.3430381736</v>
      </c>
      <c r="X14" s="68"/>
      <c r="Y14" s="79">
        <v>3438.38101334062</v>
      </c>
      <c r="Z14" s="79">
        <v>4950.8431607289303</v>
      </c>
      <c r="AA14" s="79">
        <v>62628.718495076217</v>
      </c>
      <c r="AB14" s="68">
        <f t="shared" si="2"/>
        <v>71017.942669145763</v>
      </c>
      <c r="AC14" s="68"/>
      <c r="AD14" s="79">
        <v>1911.6691382392198</v>
      </c>
      <c r="AE14" s="79">
        <v>6743.73516090671</v>
      </c>
      <c r="AF14" s="79">
        <v>61472.515208048047</v>
      </c>
      <c r="AG14" s="68">
        <f t="shared" si="3"/>
        <v>70127.919507193976</v>
      </c>
      <c r="AH14" s="68"/>
      <c r="AI14" s="79">
        <v>1145.32921305532</v>
      </c>
      <c r="AJ14" s="79">
        <v>2993.7463882351499</v>
      </c>
      <c r="AK14" s="79">
        <v>70448.109335049594</v>
      </c>
      <c r="AL14" s="68">
        <f t="shared" si="4"/>
        <v>74587.184936340069</v>
      </c>
      <c r="AM14" s="68"/>
      <c r="AN14" s="68">
        <v>35.971161966751595</v>
      </c>
      <c r="AO14" s="68">
        <v>28.494843961434498</v>
      </c>
      <c r="AP14" s="68">
        <v>21790.231847456325</v>
      </c>
      <c r="AQ14" s="68">
        <f t="shared" si="5"/>
        <v>21854.69785338451</v>
      </c>
      <c r="AR14" s="68"/>
      <c r="AS14" s="68">
        <v>6459.40820266841</v>
      </c>
      <c r="AT14" s="68">
        <v>14659.8298659093</v>
      </c>
      <c r="AU14" s="68">
        <v>172759.11119071746</v>
      </c>
      <c r="AV14" s="68">
        <f t="shared" si="6"/>
        <v>193878.34925929518</v>
      </c>
      <c r="AW14" s="68"/>
      <c r="AX14" s="79">
        <v>2430.6736944604904</v>
      </c>
      <c r="AY14" s="79">
        <v>3157.42775776902</v>
      </c>
      <c r="AZ14" s="79">
        <v>907.27791240565796</v>
      </c>
      <c r="BA14" s="68"/>
      <c r="BB14" s="65">
        <f t="shared" si="8"/>
        <v>0.27948453425849773</v>
      </c>
      <c r="BC14" s="65">
        <f t="shared" si="7"/>
        <v>0.12937075949033949</v>
      </c>
      <c r="BD14" s="65">
        <f t="shared" si="7"/>
        <v>9.1611745002578404E-2</v>
      </c>
      <c r="BE14" s="65">
        <f t="shared" si="7"/>
        <v>-8.4854399904078393E-2</v>
      </c>
      <c r="BF14" s="65">
        <f t="shared" si="7"/>
        <v>5.6657828969306712E-2</v>
      </c>
      <c r="BG14" s="65">
        <f t="shared" si="7"/>
        <v>-8.0200068479263753E-2</v>
      </c>
      <c r="BH14" s="68"/>
      <c r="BI14" s="65" t="str">
        <f t="shared" si="7"/>
        <v>n/a</v>
      </c>
      <c r="BJ14" s="65">
        <f t="shared" si="7"/>
        <v>0.27312529649834594</v>
      </c>
      <c r="BK14" s="65">
        <f t="shared" si="7"/>
        <v>0.21532106627834269</v>
      </c>
      <c r="BL14" s="65">
        <f t="shared" si="7"/>
        <v>-0.26822720370978514</v>
      </c>
      <c r="BM14" s="65">
        <f t="shared" si="7"/>
        <v>0.34538671885730476</v>
      </c>
      <c r="BN14" s="65">
        <f t="shared" si="7"/>
        <v>0.10269968891145065</v>
      </c>
      <c r="BO14" s="65">
        <f t="shared" si="7"/>
        <v>0.26204793674885685</v>
      </c>
      <c r="BP14" s="68"/>
      <c r="BQ14" s="65" t="s">
        <v>111</v>
      </c>
      <c r="BR14" s="65" t="s">
        <v>111</v>
      </c>
      <c r="BS14" s="65" t="s">
        <v>111</v>
      </c>
      <c r="BT14" s="65" t="s">
        <v>111</v>
      </c>
      <c r="BU14" s="65" t="s">
        <v>111</v>
      </c>
      <c r="BV14" s="65" t="s">
        <v>111</v>
      </c>
      <c r="BW14" s="68"/>
      <c r="BX14" s="65" t="s">
        <v>111</v>
      </c>
      <c r="BY14" s="65" t="s">
        <v>111</v>
      </c>
      <c r="BZ14" s="65" t="s">
        <v>111</v>
      </c>
      <c r="CA14" s="65" t="s">
        <v>111</v>
      </c>
      <c r="CB14" s="65" t="s">
        <v>111</v>
      </c>
      <c r="CC14" s="65" t="s">
        <v>111</v>
      </c>
      <c r="CD14" s="65" t="s">
        <v>111</v>
      </c>
      <c r="CE14" s="68"/>
    </row>
    <row r="15" spans="1:83" x14ac:dyDescent="0.2">
      <c r="A15" s="40">
        <v>2017</v>
      </c>
      <c r="B15" s="68">
        <v>1868.1337352860899</v>
      </c>
      <c r="C15" s="68">
        <v>999.34346140840489</v>
      </c>
      <c r="D15" s="68">
        <v>1106.3939618883101</v>
      </c>
      <c r="E15" s="68">
        <v>2543.1549944181902</v>
      </c>
      <c r="F15" s="79">
        <f t="shared" si="0"/>
        <v>6517.0261530009948</v>
      </c>
      <c r="G15" s="68">
        <v>1856.7238481061499</v>
      </c>
      <c r="H15" s="68"/>
      <c r="I15" s="68"/>
      <c r="J15" s="68">
        <v>3512.2166764120698</v>
      </c>
      <c r="K15" s="68">
        <v>5641.6971544318103</v>
      </c>
      <c r="L15" s="68">
        <v>117.92864926756</v>
      </c>
      <c r="M15" s="68">
        <v>4748.1563544866203</v>
      </c>
      <c r="N15" s="68">
        <v>48.150598348124696</v>
      </c>
      <c r="O15" s="68">
        <f t="shared" si="1"/>
        <v>14068.149432946184</v>
      </c>
      <c r="P15" s="68"/>
      <c r="Q15" s="68"/>
      <c r="R15" s="68">
        <v>20102.14859571831</v>
      </c>
      <c r="S15" s="68">
        <v>130784.80273679797</v>
      </c>
      <c r="T15" s="68">
        <v>1420.4086407862103</v>
      </c>
      <c r="U15" s="68">
        <v>42023.325369405582</v>
      </c>
      <c r="V15" s="68">
        <v>13.369074159362501</v>
      </c>
      <c r="W15" s="79">
        <f t="shared" si="9"/>
        <v>194344.05441686744</v>
      </c>
      <c r="X15" s="68"/>
      <c r="Y15" s="68">
        <v>3836.0061686448698</v>
      </c>
      <c r="Z15" s="68">
        <v>4577.8867009841206</v>
      </c>
      <c r="AA15" s="68">
        <v>64551.005176710256</v>
      </c>
      <c r="AB15" s="68">
        <f t="shared" si="2"/>
        <v>72964.898046339251</v>
      </c>
      <c r="AC15" s="68"/>
      <c r="AD15" s="68">
        <v>1778.5505108546599</v>
      </c>
      <c r="AE15" s="68">
        <v>6582.8390780930504</v>
      </c>
      <c r="AF15" s="68">
        <v>63427.549583751032</v>
      </c>
      <c r="AG15" s="68">
        <f t="shared" si="3"/>
        <v>71788.939172698738</v>
      </c>
      <c r="AH15" s="68"/>
      <c r="AI15" s="68">
        <v>902.46947350147798</v>
      </c>
      <c r="AJ15" s="68">
        <v>2907.4236538690202</v>
      </c>
      <c r="AK15" s="68">
        <v>66365.499656406333</v>
      </c>
      <c r="AL15" s="68">
        <f t="shared" si="4"/>
        <v>70175.392783776828</v>
      </c>
      <c r="AM15" s="68"/>
      <c r="AN15" s="68">
        <v>30.785190846755899</v>
      </c>
      <c r="AO15" s="68">
        <v>37.438909855922404</v>
      </c>
      <c r="AP15" s="68">
        <v>19545.582105151334</v>
      </c>
      <c r="AQ15" s="68">
        <f t="shared" si="5"/>
        <v>19613.806205854013</v>
      </c>
      <c r="AR15" s="68"/>
      <c r="AS15" s="68">
        <v>6486.2409621542502</v>
      </c>
      <c r="AT15" s="68">
        <v>14030.7105230902</v>
      </c>
      <c r="AU15" s="68">
        <v>174798.47231171539</v>
      </c>
      <c r="AV15" s="68">
        <f t="shared" si="6"/>
        <v>195315.42379695983</v>
      </c>
      <c r="AW15" s="68"/>
      <c r="AX15" s="68">
        <v>2527.4814367735098</v>
      </c>
      <c r="AY15" s="68">
        <v>3354.3379838911001</v>
      </c>
      <c r="AZ15" s="68">
        <v>635.20673233638502</v>
      </c>
      <c r="BA15" s="68"/>
      <c r="BB15" s="65">
        <f t="shared" si="8"/>
        <v>0.1636406466169813</v>
      </c>
      <c r="BC15" s="65">
        <f t="shared" si="7"/>
        <v>-0.14693087758168766</v>
      </c>
      <c r="BD15" s="65">
        <f t="shared" si="7"/>
        <v>-6.0054063322297457E-2</v>
      </c>
      <c r="BE15" s="65">
        <f t="shared" si="7"/>
        <v>1.4089614417174268E-3</v>
      </c>
      <c r="BF15" s="65">
        <f t="shared" si="7"/>
        <v>3.6154220850059815E-3</v>
      </c>
      <c r="BG15" s="65">
        <f t="shared" si="7"/>
        <v>0.10174701924539087</v>
      </c>
      <c r="BH15" s="68"/>
      <c r="BI15" s="65" t="str">
        <f t="shared" si="7"/>
        <v>n/a</v>
      </c>
      <c r="BJ15" s="65">
        <f t="shared" si="7"/>
        <v>-4.0420585715242319E-2</v>
      </c>
      <c r="BK15" s="65">
        <f t="shared" si="7"/>
        <v>-2.7940355529946115E-2</v>
      </c>
      <c r="BL15" s="65">
        <f t="shared" si="7"/>
        <v>-0.25353537570074036</v>
      </c>
      <c r="BM15" s="65">
        <f t="shared" si="7"/>
        <v>-5.5534209757798325E-2</v>
      </c>
      <c r="BN15" s="65">
        <f t="shared" si="7"/>
        <v>0.23545025024584931</v>
      </c>
      <c r="BO15" s="65">
        <f t="shared" si="7"/>
        <v>-4.2222328902345674E-2</v>
      </c>
      <c r="BP15" s="68"/>
      <c r="BQ15" s="65" t="s">
        <v>111</v>
      </c>
      <c r="BR15" s="65" t="s">
        <v>111</v>
      </c>
      <c r="BS15" s="65" t="s">
        <v>111</v>
      </c>
      <c r="BT15" s="65" t="s">
        <v>111</v>
      </c>
      <c r="BU15" s="65" t="s">
        <v>111</v>
      </c>
      <c r="BV15" s="65" t="s">
        <v>111</v>
      </c>
      <c r="BW15" s="68"/>
      <c r="BX15" s="65" t="s">
        <v>111</v>
      </c>
      <c r="BY15" s="65" t="s">
        <v>111</v>
      </c>
      <c r="BZ15" s="65" t="s">
        <v>111</v>
      </c>
      <c r="CA15" s="65" t="s">
        <v>111</v>
      </c>
      <c r="CB15" s="65" t="s">
        <v>111</v>
      </c>
      <c r="CC15" s="65" t="s">
        <v>111</v>
      </c>
      <c r="CD15" s="65" t="s">
        <v>111</v>
      </c>
      <c r="CE15" s="68"/>
    </row>
    <row r="16" spans="1:83" x14ac:dyDescent="0.2">
      <c r="A16" s="40">
        <v>2018</v>
      </c>
      <c r="B16" s="68">
        <v>1945.6696630630299</v>
      </c>
      <c r="C16" s="68">
        <v>875.38240274507598</v>
      </c>
      <c r="D16" s="68">
        <v>1184.56541914069</v>
      </c>
      <c r="E16" s="68">
        <v>3212.0565227515704</v>
      </c>
      <c r="F16" s="79">
        <f t="shared" si="0"/>
        <v>7217.6740077003669</v>
      </c>
      <c r="G16" s="68">
        <v>2391.7000914023602</v>
      </c>
      <c r="H16" s="68"/>
      <c r="I16" s="68"/>
      <c r="J16" s="68">
        <v>3310.7754415664704</v>
      </c>
      <c r="K16" s="68">
        <v>5817.9711407874502</v>
      </c>
      <c r="L16" s="68">
        <v>62.130260676675498</v>
      </c>
      <c r="M16" s="68">
        <v>4151.8344608483003</v>
      </c>
      <c r="N16" s="68">
        <v>39.798160776856804</v>
      </c>
      <c r="O16" s="68">
        <f t="shared" si="1"/>
        <v>13382.509464655752</v>
      </c>
      <c r="P16" s="68"/>
      <c r="Q16" s="68"/>
      <c r="R16" s="68">
        <v>20420.283295728987</v>
      </c>
      <c r="S16" s="68">
        <v>142534.13766893194</v>
      </c>
      <c r="T16" s="68">
        <v>883.58852772908301</v>
      </c>
      <c r="U16" s="68">
        <v>40836.698262283782</v>
      </c>
      <c r="V16" s="68">
        <v>7.7693177290836601</v>
      </c>
      <c r="W16" s="79">
        <f t="shared" si="9"/>
        <v>204682.47707240289</v>
      </c>
      <c r="X16" s="68"/>
      <c r="Y16" s="68">
        <v>4171.60489376241</v>
      </c>
      <c r="Z16" s="68">
        <v>4532.2280289133305</v>
      </c>
      <c r="AA16" s="68">
        <v>69836.07450093684</v>
      </c>
      <c r="AB16" s="68">
        <f t="shared" si="2"/>
        <v>78539.907423612574</v>
      </c>
      <c r="AC16" s="68"/>
      <c r="AD16" s="68">
        <v>2128.78753121919</v>
      </c>
      <c r="AE16" s="68">
        <v>6236.3053725080299</v>
      </c>
      <c r="AF16" s="68">
        <v>68728.032413418827</v>
      </c>
      <c r="AG16" s="68">
        <f t="shared" si="3"/>
        <v>77093.125317146041</v>
      </c>
      <c r="AH16" s="68"/>
      <c r="AI16" s="68">
        <v>917.28158271877805</v>
      </c>
      <c r="AJ16" s="68">
        <v>2613.9760632343996</v>
      </c>
      <c r="AK16" s="68">
        <v>66118.370158047765</v>
      </c>
      <c r="AL16" s="68">
        <f t="shared" si="4"/>
        <v>69649.627804000949</v>
      </c>
      <c r="AM16" s="68"/>
      <c r="AN16" s="68">
        <v>128.816236574144</v>
      </c>
      <c r="AO16" s="68">
        <v>36.439709295830895</v>
      </c>
      <c r="AP16" s="68">
        <v>25153.626478904298</v>
      </c>
      <c r="AQ16" s="68">
        <f t="shared" si="5"/>
        <v>25318.882424774274</v>
      </c>
      <c r="AR16" s="68"/>
      <c r="AS16" s="68">
        <v>7088.8577711262396</v>
      </c>
      <c r="AT16" s="68">
        <v>13346.0697553599</v>
      </c>
      <c r="AU16" s="68">
        <v>179528.85059349824</v>
      </c>
      <c r="AV16" s="68">
        <f t="shared" si="6"/>
        <v>199963.77811998437</v>
      </c>
      <c r="AW16" s="68"/>
      <c r="AX16" s="68">
        <v>2603.08617992575</v>
      </c>
      <c r="AY16" s="68">
        <v>3628.1832017619699</v>
      </c>
      <c r="AZ16" s="68">
        <v>986.40462601265699</v>
      </c>
      <c r="BA16" s="68"/>
      <c r="BB16" s="65">
        <f t="shared" si="8"/>
        <v>4.150448456253919E-2</v>
      </c>
      <c r="BC16" s="65">
        <f t="shared" si="7"/>
        <v>-0.12404249734983697</v>
      </c>
      <c r="BD16" s="65">
        <f t="shared" si="7"/>
        <v>7.0654269586723606E-2</v>
      </c>
      <c r="BE16" s="65">
        <f t="shared" si="7"/>
        <v>0.26302035456018591</v>
      </c>
      <c r="BF16" s="65">
        <f t="shared" si="7"/>
        <v>0.1075103641216375</v>
      </c>
      <c r="BG16" s="65">
        <f t="shared" si="7"/>
        <v>0.28812913877412827</v>
      </c>
      <c r="BH16" s="68"/>
      <c r="BI16" s="65" t="str">
        <f t="shared" si="7"/>
        <v>n/a</v>
      </c>
      <c r="BJ16" s="65">
        <f t="shared" si="7"/>
        <v>-5.7354444046254893E-2</v>
      </c>
      <c r="BK16" s="65">
        <f t="shared" si="7"/>
        <v>3.1244850889801556E-2</v>
      </c>
      <c r="BL16" s="65">
        <f t="shared" si="7"/>
        <v>-0.47315380051786626</v>
      </c>
      <c r="BM16" s="65">
        <f t="shared" si="7"/>
        <v>-0.12559019735625265</v>
      </c>
      <c r="BN16" s="65">
        <f t="shared" si="7"/>
        <v>-0.17346487598929683</v>
      </c>
      <c r="BO16" s="65">
        <f t="shared" si="7"/>
        <v>-4.8737040472766946E-2</v>
      </c>
      <c r="BP16" s="68"/>
      <c r="BQ16" s="65" t="s">
        <v>111</v>
      </c>
      <c r="BR16" s="65" t="s">
        <v>111</v>
      </c>
      <c r="BS16" s="65" t="s">
        <v>111</v>
      </c>
      <c r="BT16" s="65" t="s">
        <v>111</v>
      </c>
      <c r="BU16" s="65" t="s">
        <v>111</v>
      </c>
      <c r="BV16" s="65" t="s">
        <v>111</v>
      </c>
      <c r="BW16" s="68"/>
      <c r="BX16" s="65" t="s">
        <v>111</v>
      </c>
      <c r="BY16" s="65" t="s">
        <v>111</v>
      </c>
      <c r="BZ16" s="65" t="s">
        <v>111</v>
      </c>
      <c r="CA16" s="65" t="s">
        <v>111</v>
      </c>
      <c r="CB16" s="65" t="s">
        <v>111</v>
      </c>
      <c r="CC16" s="65" t="s">
        <v>111</v>
      </c>
      <c r="CD16" s="65" t="s">
        <v>111</v>
      </c>
      <c r="CE16" s="68"/>
    </row>
    <row r="17" spans="1:83" x14ac:dyDescent="0.2">
      <c r="A17" s="40">
        <v>2019</v>
      </c>
      <c r="B17" s="68">
        <v>2177.9046822579003</v>
      </c>
      <c r="C17" s="68">
        <v>1004.63476806783</v>
      </c>
      <c r="D17" s="68">
        <v>1567.4929018665</v>
      </c>
      <c r="E17" s="68">
        <v>2359.8234055503203</v>
      </c>
      <c r="F17" s="79">
        <f t="shared" si="0"/>
        <v>7109.8557577425508</v>
      </c>
      <c r="G17" s="68">
        <v>2317.9223620551402</v>
      </c>
      <c r="H17" s="68"/>
      <c r="I17" s="68">
        <v>6641.2350657941597</v>
      </c>
      <c r="J17" s="68">
        <v>2275.2570593595501</v>
      </c>
      <c r="K17" s="68">
        <v>3234.8531708493801</v>
      </c>
      <c r="L17" s="68">
        <v>76.81639860182861</v>
      </c>
      <c r="M17" s="68">
        <v>6008.8025578433599</v>
      </c>
      <c r="N17" s="68">
        <v>32.930500919009198</v>
      </c>
      <c r="O17" s="68">
        <f t="shared" si="1"/>
        <v>18269.894753367287</v>
      </c>
      <c r="P17" s="68"/>
      <c r="Q17" s="68">
        <v>172465.24286556299</v>
      </c>
      <c r="R17" s="68">
        <v>8841.038234503967</v>
      </c>
      <c r="S17" s="68">
        <v>443.79382811507901</v>
      </c>
      <c r="T17" s="68">
        <v>657.52887921825311</v>
      </c>
      <c r="U17" s="68">
        <v>47811.74430656738</v>
      </c>
      <c r="V17" s="68">
        <v>8.0633898769841199</v>
      </c>
      <c r="W17" s="79">
        <f t="shared" si="9"/>
        <v>230227.41150384463</v>
      </c>
      <c r="X17" s="68"/>
      <c r="Y17" s="68">
        <v>4168.5517693407501</v>
      </c>
      <c r="Z17" s="68">
        <v>6824.1967580741102</v>
      </c>
      <c r="AA17" s="68">
        <v>74203.190786988009</v>
      </c>
      <c r="AB17" s="68">
        <f t="shared" si="2"/>
        <v>85195.939314402873</v>
      </c>
      <c r="AC17" s="68"/>
      <c r="AD17" s="68">
        <v>2016.3894217677901</v>
      </c>
      <c r="AE17" s="68">
        <v>8260.2181492736399</v>
      </c>
      <c r="AF17" s="68">
        <v>73561.481327297559</v>
      </c>
      <c r="AG17" s="68">
        <f t="shared" si="3"/>
        <v>83838.088898338989</v>
      </c>
      <c r="AH17" s="68"/>
      <c r="AI17" s="68">
        <v>924.91456663402903</v>
      </c>
      <c r="AJ17" s="68">
        <v>3185.4798460195398</v>
      </c>
      <c r="AK17" s="68">
        <v>82462.739389559516</v>
      </c>
      <c r="AL17" s="68">
        <f t="shared" si="4"/>
        <v>86573.13380221308</v>
      </c>
      <c r="AM17" s="68"/>
      <c r="AN17" s="68">
        <v>42.871233732418098</v>
      </c>
      <c r="AO17" s="68">
        <v>31.672483408124901</v>
      </c>
      <c r="AP17" s="68">
        <v>38636.960788924538</v>
      </c>
      <c r="AQ17" s="68">
        <f t="shared" si="5"/>
        <v>38711.504506065081</v>
      </c>
      <c r="AR17" s="68"/>
      <c r="AS17" s="68">
        <v>7066.9845240101604</v>
      </c>
      <c r="AT17" s="68">
        <v>18238.2222699591</v>
      </c>
      <c r="AU17" s="68">
        <v>191590.45071491975</v>
      </c>
      <c r="AV17" s="68">
        <f t="shared" si="6"/>
        <v>216895.65750888901</v>
      </c>
      <c r="AW17" s="68"/>
      <c r="AX17" s="68">
        <v>2934.4646853112999</v>
      </c>
      <c r="AY17" s="68">
        <v>3473.6033455635402</v>
      </c>
      <c r="AZ17" s="68">
        <v>701.78772686772595</v>
      </c>
      <c r="BA17" s="68"/>
      <c r="BB17" s="65">
        <f t="shared" si="8"/>
        <v>0.11935994254506044</v>
      </c>
      <c r="BC17" s="65">
        <f t="shared" si="7"/>
        <v>0.14765246013335065</v>
      </c>
      <c r="BD17" s="65">
        <f t="shared" si="7"/>
        <v>0.32326410727369881</v>
      </c>
      <c r="BE17" s="65">
        <f t="shared" si="7"/>
        <v>-0.26532320062387771</v>
      </c>
      <c r="BF17" s="65">
        <f t="shared" si="7"/>
        <v>-1.4938088065876487E-2</v>
      </c>
      <c r="BG17" s="65">
        <f t="shared" si="7"/>
        <v>-3.0847399978130574E-2</v>
      </c>
      <c r="BH17" s="68"/>
      <c r="BI17" s="65" t="str">
        <f t="shared" si="7"/>
        <v>n/a</v>
      </c>
      <c r="BJ17" s="65">
        <f t="shared" si="7"/>
        <v>-0.31277215881393994</v>
      </c>
      <c r="BK17" s="65">
        <f t="shared" si="7"/>
        <v>-0.44398947802076072</v>
      </c>
      <c r="BL17" s="65">
        <f t="shared" si="7"/>
        <v>0.23637657021237124</v>
      </c>
      <c r="BM17" s="65">
        <f t="shared" si="7"/>
        <v>0.44726448380980122</v>
      </c>
      <c r="BN17" s="65">
        <f t="shared" si="7"/>
        <v>-0.17256224216876992</v>
      </c>
      <c r="BO17" s="65">
        <f t="shared" si="7"/>
        <v>0.36520693683195216</v>
      </c>
      <c r="BP17" s="68"/>
      <c r="BQ17" s="65" t="s">
        <v>111</v>
      </c>
      <c r="BR17" s="65" t="s">
        <v>111</v>
      </c>
      <c r="BS17" s="65" t="s">
        <v>111</v>
      </c>
      <c r="BT17" s="65" t="s">
        <v>111</v>
      </c>
      <c r="BU17" s="65" t="s">
        <v>111</v>
      </c>
      <c r="BV17" s="65" t="s">
        <v>111</v>
      </c>
      <c r="BW17" s="68"/>
      <c r="BX17" s="65" t="s">
        <v>111</v>
      </c>
      <c r="BY17" s="65" t="s">
        <v>111</v>
      </c>
      <c r="BZ17" s="65" t="s">
        <v>111</v>
      </c>
      <c r="CA17" s="65" t="s">
        <v>111</v>
      </c>
      <c r="CB17" s="65" t="s">
        <v>111</v>
      </c>
      <c r="CC17" s="65" t="s">
        <v>111</v>
      </c>
      <c r="CD17" s="65" t="s">
        <v>111</v>
      </c>
      <c r="CE17" s="68"/>
    </row>
    <row r="18" spans="1:83" x14ac:dyDescent="0.2">
      <c r="A18" s="40">
        <v>2020</v>
      </c>
      <c r="B18" s="68">
        <v>2913.0980849702</v>
      </c>
      <c r="C18" s="68">
        <v>1303.58367994062</v>
      </c>
      <c r="D18" s="68">
        <v>1968.5767125887899</v>
      </c>
      <c r="E18" s="68">
        <v>3299.87929756223</v>
      </c>
      <c r="F18" s="79">
        <f t="shared" si="0"/>
        <v>9485.1377750618394</v>
      </c>
      <c r="G18" s="68">
        <v>2841.3242601121001</v>
      </c>
      <c r="H18" s="68"/>
      <c r="I18" s="68">
        <v>17909.355477777499</v>
      </c>
      <c r="J18" s="68">
        <v>989.05348301046001</v>
      </c>
      <c r="K18" s="68">
        <v>893.46626245809193</v>
      </c>
      <c r="L18" s="68">
        <v>128.73597600077801</v>
      </c>
      <c r="M18" s="68">
        <v>7177.6303603640899</v>
      </c>
      <c r="N18" s="68">
        <v>38.521821346407698</v>
      </c>
      <c r="O18" s="68">
        <f t="shared" si="1"/>
        <v>27136.763380957327</v>
      </c>
      <c r="P18" s="68"/>
      <c r="Q18" s="68">
        <v>211506.50093525901</v>
      </c>
      <c r="R18" s="68">
        <v>40.430798723320102</v>
      </c>
      <c r="S18" s="68">
        <v>545.38831023320108</v>
      </c>
      <c r="T18" s="68">
        <v>628.32415448221207</v>
      </c>
      <c r="U18" s="68">
        <v>51032.755228124886</v>
      </c>
      <c r="V18" s="68">
        <v>10.645305533596801</v>
      </c>
      <c r="W18" s="79">
        <f t="shared" si="9"/>
        <v>263764.04473235627</v>
      </c>
      <c r="X18" s="68"/>
      <c r="Y18" s="68">
        <v>5628.42136877959</v>
      </c>
      <c r="Z18" s="68">
        <v>9133.9210504251987</v>
      </c>
      <c r="AA18" s="68">
        <v>93770.402200488024</v>
      </c>
      <c r="AB18" s="68">
        <f t="shared" si="2"/>
        <v>108532.74461969282</v>
      </c>
      <c r="AC18" s="68"/>
      <c r="AD18" s="68">
        <v>2763.8465296188001</v>
      </c>
      <c r="AE18" s="68">
        <v>14262.532404837799</v>
      </c>
      <c r="AF18" s="68">
        <v>90072.963329188293</v>
      </c>
      <c r="AG18" s="68">
        <f t="shared" si="3"/>
        <v>107099.3422636449</v>
      </c>
      <c r="AH18" s="68"/>
      <c r="AI18" s="68">
        <v>1092.86987666345</v>
      </c>
      <c r="AJ18" s="68">
        <v>3740.3099256943201</v>
      </c>
      <c r="AK18" s="68">
        <v>79920.679202679778</v>
      </c>
      <c r="AL18" s="68">
        <f t="shared" si="4"/>
        <v>84753.85900503755</v>
      </c>
      <c r="AM18" s="68"/>
      <c r="AN18" s="68">
        <v>59.935378896369706</v>
      </c>
      <c r="AO18" s="68">
        <v>53.383954026692301</v>
      </c>
      <c r="AP18" s="68">
        <v>36509.601736090881</v>
      </c>
      <c r="AQ18" s="68">
        <f t="shared" si="5"/>
        <v>36622.921069013944</v>
      </c>
      <c r="AR18" s="68"/>
      <c r="AS18" s="68">
        <v>9425.2023961654795</v>
      </c>
      <c r="AT18" s="68">
        <v>27083.3794269307</v>
      </c>
      <c r="AU18" s="68">
        <v>227254.4429962647</v>
      </c>
      <c r="AV18" s="68">
        <f t="shared" si="6"/>
        <v>263763.02481936087</v>
      </c>
      <c r="AW18" s="68"/>
      <c r="AX18" s="68">
        <v>4318.9994202991602</v>
      </c>
      <c r="AY18" s="68">
        <v>4383.8640378623804</v>
      </c>
      <c r="AZ18" s="68">
        <v>782.2743169003071</v>
      </c>
      <c r="BA18" s="68"/>
      <c r="BB18" s="65">
        <f t="shared" ref="BB18:BB19" si="10">IFERROR(B18/B17-1, "n/a")</f>
        <v>0.33756913638208541</v>
      </c>
      <c r="BC18" s="65">
        <f t="shared" ref="BC18:BC19" si="11">IFERROR(C18/C17-1, "n/a")</f>
        <v>0.29756974512015466</v>
      </c>
      <c r="BD18" s="65">
        <f t="shared" ref="BD18:BD19" si="12">IFERROR(D18/D17-1, "n/a")</f>
        <v>0.25587599806333872</v>
      </c>
      <c r="BE18" s="65">
        <f t="shared" ref="BE18:BE19" si="13">IFERROR(E18/E17-1, "n/a")</f>
        <v>0.39835857623960003</v>
      </c>
      <c r="BF18" s="65">
        <f t="shared" ref="BF18:BF19" si="14">IFERROR(F18/F17-1, "n/a")</f>
        <v>0.33408301071827418</v>
      </c>
      <c r="BG18" s="65">
        <f t="shared" ref="BG18:BG19" si="15">IFERROR(G18/G17-1, "n/a")</f>
        <v>0.22580648369641509</v>
      </c>
      <c r="BH18" s="68"/>
      <c r="BI18" s="65">
        <f t="shared" ref="BI18:BI19" si="16">IFERROR(I18/I17-1, "n/a")</f>
        <v>1.696690495118907</v>
      </c>
      <c r="BJ18" s="65">
        <f t="shared" ref="BJ18:BJ19" si="17">IFERROR(J18/J17-1, "n/a")</f>
        <v>-0.56530033433283211</v>
      </c>
      <c r="BK18" s="65">
        <f t="shared" ref="BK18:BK19" si="18">IFERROR(K18/K17-1, "n/a")</f>
        <v>-0.72380005667351721</v>
      </c>
      <c r="BL18" s="65">
        <f t="shared" ref="BL18:BL19" si="19">IFERROR(L18/L17-1, "n/a")</f>
        <v>0.67589184528254442</v>
      </c>
      <c r="BM18" s="65">
        <f t="shared" ref="BM18:BM19" si="20">IFERROR(M18/M17-1, "n/a")</f>
        <v>0.19451925591980812</v>
      </c>
      <c r="BN18" s="65">
        <f t="shared" ref="BN18:BN19" si="21">IFERROR(N18/N17-1, "n/a")</f>
        <v>0.16979153888821963</v>
      </c>
      <c r="BO18" s="65">
        <f t="shared" ref="BO18:BO19" si="22">IFERROR(O18/O17-1, "n/a")</f>
        <v>0.48532674912951013</v>
      </c>
      <c r="BP18" s="68"/>
      <c r="BQ18" s="65" t="s">
        <v>111</v>
      </c>
      <c r="BR18" s="65" t="s">
        <v>111</v>
      </c>
      <c r="BS18" s="65" t="s">
        <v>111</v>
      </c>
      <c r="BT18" s="65" t="s">
        <v>111</v>
      </c>
      <c r="BU18" s="65" t="s">
        <v>111</v>
      </c>
      <c r="BV18" s="65" t="s">
        <v>111</v>
      </c>
      <c r="BW18" s="68"/>
      <c r="BX18" s="65" t="s">
        <v>111</v>
      </c>
      <c r="BY18" s="65" t="s">
        <v>111</v>
      </c>
      <c r="BZ18" s="65" t="s">
        <v>111</v>
      </c>
      <c r="CA18" s="65" t="s">
        <v>111</v>
      </c>
      <c r="CB18" s="65" t="s">
        <v>111</v>
      </c>
      <c r="CC18" s="65" t="s">
        <v>111</v>
      </c>
      <c r="CD18" s="65" t="s">
        <v>111</v>
      </c>
      <c r="CE18" s="68"/>
    </row>
    <row r="19" spans="1:83" x14ac:dyDescent="0.2">
      <c r="A19" s="40">
        <v>2021</v>
      </c>
      <c r="B19" s="68">
        <v>2533.2768733579701</v>
      </c>
      <c r="C19" s="68">
        <v>886.09590361221603</v>
      </c>
      <c r="D19" s="68">
        <v>2223.3116325374299</v>
      </c>
      <c r="E19" s="68">
        <v>2769.3562474819701</v>
      </c>
      <c r="F19" s="79">
        <f t="shared" si="0"/>
        <v>8412.0406569895858</v>
      </c>
      <c r="G19" s="68">
        <v>3249.22557082397</v>
      </c>
      <c r="H19" s="68"/>
      <c r="I19" s="68">
        <v>16677.6956396073</v>
      </c>
      <c r="J19" s="68">
        <v>612.44322392610093</v>
      </c>
      <c r="K19" s="68">
        <v>785.53132065165801</v>
      </c>
      <c r="L19" s="68">
        <v>47.689637096432399</v>
      </c>
      <c r="M19" s="68">
        <v>7108.3089188312506</v>
      </c>
      <c r="N19" s="68">
        <v>56.025997203414406</v>
      </c>
      <c r="O19" s="68">
        <f t="shared" si="1"/>
        <v>25287.694737316157</v>
      </c>
      <c r="P19" s="68"/>
      <c r="Q19" s="68">
        <v>203454.12488594299</v>
      </c>
      <c r="R19" s="68">
        <v>36.354437071428499</v>
      </c>
      <c r="S19" s="68">
        <v>466.10758807142798</v>
      </c>
      <c r="T19" s="68">
        <v>424.79510847178398</v>
      </c>
      <c r="U19" s="68">
        <v>50187.511269710289</v>
      </c>
      <c r="V19" s="68">
        <v>10.961298281746</v>
      </c>
      <c r="W19" s="79">
        <f t="shared" si="9"/>
        <v>254579.85458754966</v>
      </c>
      <c r="X19" s="68"/>
      <c r="Y19" s="68">
        <v>5479.5851197086295</v>
      </c>
      <c r="Z19" s="68">
        <v>8634.0396231274208</v>
      </c>
      <c r="AA19" s="68">
        <v>92636.341941007893</v>
      </c>
      <c r="AB19" s="68">
        <f t="shared" si="2"/>
        <v>106749.96668384394</v>
      </c>
      <c r="AC19" s="68"/>
      <c r="AD19" s="68">
        <v>1636.58396977897</v>
      </c>
      <c r="AE19" s="68">
        <v>13556.459219832799</v>
      </c>
      <c r="AF19" s="68">
        <v>89128.299361653262</v>
      </c>
      <c r="AG19" s="68">
        <f t="shared" si="3"/>
        <v>104321.34255126503</v>
      </c>
      <c r="AH19" s="68"/>
      <c r="AI19" s="68">
        <v>1295.8715675019901</v>
      </c>
      <c r="AJ19" s="68">
        <v>3098.23024753049</v>
      </c>
      <c r="AK19" s="68">
        <v>72815.213284888814</v>
      </c>
      <c r="AL19" s="68">
        <f t="shared" si="4"/>
        <v>77209.315099921296</v>
      </c>
      <c r="AM19" s="68"/>
      <c r="AN19" s="68">
        <v>27.5262273165546</v>
      </c>
      <c r="AO19" s="68">
        <v>49.206630954658905</v>
      </c>
      <c r="AP19" s="68">
        <v>32262.541436130923</v>
      </c>
      <c r="AQ19" s="68">
        <f t="shared" si="5"/>
        <v>32339.274294402137</v>
      </c>
      <c r="AR19" s="68"/>
      <c r="AS19" s="68">
        <v>8384.5144296730505</v>
      </c>
      <c r="AT19" s="68">
        <v>25239.5224595361</v>
      </c>
      <c r="AU19" s="68">
        <v>222317.31315141835</v>
      </c>
      <c r="AV19" s="68">
        <f t="shared" si="6"/>
        <v>255941.3500406275</v>
      </c>
      <c r="AW19" s="68"/>
      <c r="AX19" s="68">
        <v>4346.4048607819905</v>
      </c>
      <c r="AY19" s="68">
        <v>2854.8398138698903</v>
      </c>
      <c r="AZ19" s="68">
        <v>1210.7959823377098</v>
      </c>
      <c r="BA19" s="68"/>
      <c r="BB19" s="65">
        <f t="shared" si="10"/>
        <v>-0.13038394195234093</v>
      </c>
      <c r="BC19" s="65">
        <f t="shared" si="11"/>
        <v>-0.32026158562173856</v>
      </c>
      <c r="BD19" s="65">
        <f t="shared" si="12"/>
        <v>0.12940055539600959</v>
      </c>
      <c r="BE19" s="65">
        <f t="shared" si="13"/>
        <v>-0.16077044104982308</v>
      </c>
      <c r="BF19" s="65">
        <f t="shared" si="14"/>
        <v>-0.11313458418006561</v>
      </c>
      <c r="BG19" s="65">
        <f t="shared" si="15"/>
        <v>0.14356028153427891</v>
      </c>
      <c r="BH19" s="68"/>
      <c r="BI19" s="65">
        <f t="shared" si="16"/>
        <v>-6.8771868406905079E-2</v>
      </c>
      <c r="BJ19" s="65">
        <f t="shared" si="17"/>
        <v>-0.38077845693242063</v>
      </c>
      <c r="BK19" s="65">
        <f t="shared" si="18"/>
        <v>-0.12080472015751864</v>
      </c>
      <c r="BL19" s="65">
        <f t="shared" si="19"/>
        <v>-0.62955470119600299</v>
      </c>
      <c r="BM19" s="65">
        <f t="shared" si="20"/>
        <v>-9.6579843280371058E-3</v>
      </c>
      <c r="BN19" s="65">
        <f t="shared" si="21"/>
        <v>0.45439637185376847</v>
      </c>
      <c r="BO19" s="65">
        <f t="shared" si="22"/>
        <v>-6.8138879264382668E-2</v>
      </c>
      <c r="BP19" s="68"/>
      <c r="BQ19" s="65" t="s">
        <v>111</v>
      </c>
      <c r="BR19" s="65" t="s">
        <v>111</v>
      </c>
      <c r="BS19" s="65" t="s">
        <v>111</v>
      </c>
      <c r="BT19" s="65" t="s">
        <v>111</v>
      </c>
      <c r="BU19" s="65" t="s">
        <v>111</v>
      </c>
      <c r="BV19" s="65" t="s">
        <v>111</v>
      </c>
      <c r="BW19" s="68"/>
      <c r="BX19" s="65" t="s">
        <v>111</v>
      </c>
      <c r="BY19" s="65" t="s">
        <v>111</v>
      </c>
      <c r="BZ19" s="65" t="s">
        <v>111</v>
      </c>
      <c r="CA19" s="65" t="s">
        <v>111</v>
      </c>
      <c r="CB19" s="65" t="s">
        <v>111</v>
      </c>
      <c r="CC19" s="65" t="s">
        <v>111</v>
      </c>
      <c r="CD19" s="65" t="s">
        <v>111</v>
      </c>
      <c r="CE19" s="68"/>
    </row>
    <row r="20" spans="1:83" ht="12" x14ac:dyDescent="0.2">
      <c r="A20" s="40"/>
      <c r="B20" s="96"/>
      <c r="C20" s="96"/>
      <c r="D20" s="96"/>
      <c r="E20" s="96"/>
      <c r="F20" s="96"/>
      <c r="G20" s="96"/>
      <c r="H20" s="95"/>
      <c r="I20" s="96"/>
      <c r="J20" s="96"/>
      <c r="K20" s="96"/>
      <c r="L20" s="96"/>
      <c r="M20" s="96"/>
      <c r="N20" s="96"/>
      <c r="O20" s="96"/>
      <c r="P20" s="95"/>
      <c r="Q20" s="96"/>
      <c r="R20" s="96"/>
      <c r="S20" s="96"/>
      <c r="T20" s="96"/>
      <c r="U20" s="96"/>
      <c r="V20" s="96"/>
      <c r="W20" s="96"/>
      <c r="X20" s="95"/>
      <c r="Y20" s="96"/>
      <c r="Z20" s="96"/>
      <c r="AA20" s="96"/>
      <c r="AB20" s="96"/>
      <c r="AC20" s="95"/>
      <c r="AD20" s="96"/>
      <c r="AE20" s="96"/>
      <c r="AF20" s="96"/>
      <c r="AG20" s="96"/>
      <c r="AH20" s="95"/>
      <c r="AI20" s="96"/>
      <c r="AJ20" s="96"/>
      <c r="AK20" s="96"/>
      <c r="AL20" s="96"/>
      <c r="AM20" s="95"/>
      <c r="AN20" s="68"/>
      <c r="AO20" s="68"/>
      <c r="AP20" s="68"/>
      <c r="AQ20" s="68"/>
      <c r="AR20" s="95"/>
      <c r="AS20" s="68"/>
      <c r="AT20" s="68"/>
      <c r="AU20" s="68"/>
      <c r="AV20" s="68"/>
      <c r="AW20" s="95"/>
      <c r="AX20" s="96"/>
      <c r="AY20" s="96"/>
      <c r="AZ20" s="96"/>
      <c r="BA20" s="95"/>
      <c r="BH20" s="95"/>
      <c r="BP20" s="95"/>
      <c r="BQ20" s="65"/>
      <c r="BR20" s="65"/>
      <c r="BS20" s="65"/>
      <c r="BT20" s="65"/>
      <c r="BU20" s="65"/>
      <c r="BV20" s="65"/>
      <c r="BW20" s="95"/>
      <c r="BX20" s="65"/>
      <c r="BY20" s="65"/>
      <c r="BZ20" s="65"/>
      <c r="CA20" s="65"/>
      <c r="CB20" s="65"/>
      <c r="CC20" s="65"/>
      <c r="CD20" s="65"/>
      <c r="CE20" s="95"/>
    </row>
    <row r="21" spans="1:83" x14ac:dyDescent="0.2">
      <c r="A21" s="5" t="s">
        <v>102</v>
      </c>
      <c r="B21" s="68">
        <v>2016.4455984301201</v>
      </c>
      <c r="C21" s="68">
        <v>829.52216198443307</v>
      </c>
      <c r="D21" s="68">
        <v>1574.52829107097</v>
      </c>
      <c r="E21" s="68">
        <v>2477.8036738668397</v>
      </c>
      <c r="F21" s="68">
        <f>SUM(B21:E21)</f>
        <v>6898.2997253523627</v>
      </c>
      <c r="G21" s="68">
        <v>2077.3363345568</v>
      </c>
      <c r="H21" s="68"/>
      <c r="I21" s="68"/>
      <c r="J21" s="68">
        <v>3856.9251832779196</v>
      </c>
      <c r="K21" s="68">
        <v>6544.40852367967</v>
      </c>
      <c r="L21" s="68">
        <v>77.8946967742732</v>
      </c>
      <c r="M21" s="68">
        <v>5017.5352029406304</v>
      </c>
      <c r="N21" s="68">
        <v>34.641702376331303</v>
      </c>
      <c r="O21" s="68">
        <f t="shared" si="1"/>
        <v>15531.405309048827</v>
      </c>
      <c r="P21" s="68"/>
      <c r="Q21" s="68">
        <v>164934.14457598299</v>
      </c>
      <c r="R21" s="68">
        <v>26268.716721573717</v>
      </c>
      <c r="S21" s="68">
        <v>354.748393754098</v>
      </c>
      <c r="T21" s="68">
        <v>601.20996724590111</v>
      </c>
      <c r="U21" s="68">
        <v>44510.381575639345</v>
      </c>
      <c r="V21" s="68">
        <v>13.463214360655702</v>
      </c>
      <c r="W21" s="79">
        <f t="shared" si="9"/>
        <v>236682.66444855672</v>
      </c>
      <c r="X21" s="68"/>
      <c r="Y21" s="68">
        <v>3878.0073491650801</v>
      </c>
      <c r="Z21" s="68">
        <v>5752.5445294962801</v>
      </c>
      <c r="AA21" s="68">
        <v>75353.63528803279</v>
      </c>
      <c r="AB21" s="68">
        <f t="shared" ref="AB21:AB35" si="23">SUM(Y21:AA21)</f>
        <v>84984.187166694144</v>
      </c>
      <c r="AC21" s="68"/>
      <c r="AD21" s="68">
        <v>2114.6521843390001</v>
      </c>
      <c r="AE21" s="68">
        <v>6885.92783522638</v>
      </c>
      <c r="AF21" s="68">
        <v>75029.135957213075</v>
      </c>
      <c r="AG21" s="68">
        <f t="shared" ref="AG21:AG35" si="24">SUM(AD21:AF21)</f>
        <v>84029.715976778447</v>
      </c>
      <c r="AH21" s="68"/>
      <c r="AI21" s="68">
        <v>905.64019184828703</v>
      </c>
      <c r="AJ21" s="68">
        <v>2892.9329443261599</v>
      </c>
      <c r="AK21" s="68">
        <v>86299.893203311469</v>
      </c>
      <c r="AL21" s="68">
        <f t="shared" ref="AL21:AL35" si="25">SUM(AI21:AK21)</f>
        <v>90098.466339485909</v>
      </c>
      <c r="AM21" s="68"/>
      <c r="AN21" s="68">
        <v>47.150759038358103</v>
      </c>
      <c r="AO21" s="68">
        <v>38.5231298129492</v>
      </c>
      <c r="AP21" s="68">
        <v>38486.849672917953</v>
      </c>
      <c r="AQ21" s="68">
        <f t="shared" ref="AQ21:AQ35" si="26">SUM(AN21:AP21)</f>
        <v>38572.52356176926</v>
      </c>
      <c r="AR21" s="68"/>
      <c r="AS21" s="68">
        <v>6851.1489663140201</v>
      </c>
      <c r="AT21" s="68">
        <v>15492.882179235799</v>
      </c>
      <c r="AU21" s="68">
        <v>198195.81477563857</v>
      </c>
      <c r="AV21" s="68">
        <f t="shared" ref="AV21:AV35" si="27">SUM(AS21:AU21)</f>
        <v>220539.84592118839</v>
      </c>
      <c r="AW21" s="68"/>
      <c r="AX21" s="68">
        <v>2847.2127593001201</v>
      </c>
      <c r="AY21" s="68">
        <v>3545.1955865565301</v>
      </c>
      <c r="AZ21" s="68">
        <v>505.89137949572097</v>
      </c>
      <c r="BA21" s="68"/>
      <c r="BB21" s="65" t="s">
        <v>111</v>
      </c>
      <c r="BC21" s="65" t="s">
        <v>111</v>
      </c>
      <c r="BD21" s="65" t="s">
        <v>111</v>
      </c>
      <c r="BE21" s="65" t="s">
        <v>111</v>
      </c>
      <c r="BF21" s="65" t="s">
        <v>111</v>
      </c>
      <c r="BG21" s="65" t="s">
        <v>111</v>
      </c>
      <c r="BH21" s="68"/>
      <c r="BI21" s="65" t="s">
        <v>111</v>
      </c>
      <c r="BJ21" s="65" t="s">
        <v>111</v>
      </c>
      <c r="BK21" s="65" t="s">
        <v>111</v>
      </c>
      <c r="BL21" s="65" t="s">
        <v>111</v>
      </c>
      <c r="BM21" s="65" t="s">
        <v>111</v>
      </c>
      <c r="BN21" s="65" t="s">
        <v>111</v>
      </c>
      <c r="BO21" s="65" t="s">
        <v>111</v>
      </c>
      <c r="BP21" s="68"/>
      <c r="BQ21" s="65" t="s">
        <v>111</v>
      </c>
      <c r="BR21" s="65" t="s">
        <v>111</v>
      </c>
      <c r="BS21" s="65" t="s">
        <v>111</v>
      </c>
      <c r="BT21" s="65" t="s">
        <v>111</v>
      </c>
      <c r="BU21" s="65" t="s">
        <v>111</v>
      </c>
      <c r="BV21" s="65" t="s">
        <v>111</v>
      </c>
      <c r="BW21" s="68"/>
      <c r="BX21" s="65" t="s">
        <v>111</v>
      </c>
      <c r="BY21" s="65" t="s">
        <v>111</v>
      </c>
      <c r="BZ21" s="65" t="s">
        <v>111</v>
      </c>
      <c r="CA21" s="65" t="s">
        <v>111</v>
      </c>
      <c r="CB21" s="65" t="s">
        <v>111</v>
      </c>
      <c r="CC21" s="65" t="s">
        <v>111</v>
      </c>
      <c r="CD21" s="65" t="s">
        <v>111</v>
      </c>
      <c r="CE21" s="68"/>
    </row>
    <row r="22" spans="1:83" x14ac:dyDescent="0.2">
      <c r="A22" s="5" t="s">
        <v>103</v>
      </c>
      <c r="B22" s="68">
        <v>1983.56547235431</v>
      </c>
      <c r="C22" s="68">
        <v>886.023848047775</v>
      </c>
      <c r="D22" s="68">
        <v>1593.1869761119999</v>
      </c>
      <c r="E22" s="68">
        <v>2386.4402805399</v>
      </c>
      <c r="F22" s="68">
        <f t="shared" ref="F22:F34" si="28">SUM(B22:E22)</f>
        <v>6849.216577053985</v>
      </c>
      <c r="G22" s="68">
        <v>2080.7891201255402</v>
      </c>
      <c r="H22" s="68"/>
      <c r="I22" s="68">
        <v>3012.8777763261201</v>
      </c>
      <c r="J22" s="68">
        <v>3556.3319806539603</v>
      </c>
      <c r="K22" s="68">
        <v>4986.3371463268295</v>
      </c>
      <c r="L22" s="68">
        <v>85.145963962030507</v>
      </c>
      <c r="M22" s="68">
        <v>6231.6850550152194</v>
      </c>
      <c r="N22" s="68">
        <v>42.679517233884702</v>
      </c>
      <c r="O22" s="68">
        <f t="shared" si="1"/>
        <v>17915.057439518045</v>
      </c>
      <c r="P22" s="68"/>
      <c r="Q22" s="68">
        <v>174658.303072365</v>
      </c>
      <c r="R22" s="68">
        <v>9375.988207936507</v>
      </c>
      <c r="S22" s="68">
        <v>449.24666644444397</v>
      </c>
      <c r="T22" s="68">
        <v>657.54933871428534</v>
      </c>
      <c r="U22" s="68">
        <v>47100.101878095178</v>
      </c>
      <c r="V22" s="68">
        <v>11.958814412698398</v>
      </c>
      <c r="W22" s="79">
        <f t="shared" si="9"/>
        <v>232253.14797796812</v>
      </c>
      <c r="X22" s="68"/>
      <c r="Y22" s="68">
        <v>3904.5008969857504</v>
      </c>
      <c r="Z22" s="68">
        <v>6651.8626224480304</v>
      </c>
      <c r="AA22" s="68">
        <v>73904.061088349205</v>
      </c>
      <c r="AB22" s="68">
        <f t="shared" si="23"/>
        <v>84460.424607782988</v>
      </c>
      <c r="AC22" s="68"/>
      <c r="AD22" s="68">
        <v>2022.72347116683</v>
      </c>
      <c r="AE22" s="68">
        <v>8048.0045392597804</v>
      </c>
      <c r="AF22" s="68">
        <v>73327.554947841243</v>
      </c>
      <c r="AG22" s="68">
        <f t="shared" si="24"/>
        <v>83398.282958267853</v>
      </c>
      <c r="AH22" s="68"/>
      <c r="AI22" s="68">
        <v>921.99220890140793</v>
      </c>
      <c r="AJ22" s="68">
        <v>3215.1902778102399</v>
      </c>
      <c r="AK22" s="68">
        <v>85021.531941777692</v>
      </c>
      <c r="AL22" s="68">
        <f t="shared" si="25"/>
        <v>89158.714428489344</v>
      </c>
      <c r="AM22" s="68"/>
      <c r="AN22" s="68">
        <v>50.821571580172801</v>
      </c>
      <c r="AO22" s="68">
        <v>34.213689583803301</v>
      </c>
      <c r="AP22" s="68">
        <v>41489.576986698397</v>
      </c>
      <c r="AQ22" s="68">
        <f t="shared" si="26"/>
        <v>41574.612247862373</v>
      </c>
      <c r="AR22" s="68"/>
      <c r="AS22" s="68">
        <v>6798.3950054738198</v>
      </c>
      <c r="AT22" s="68">
        <v>17880.8437499342</v>
      </c>
      <c r="AU22" s="68">
        <v>190763.57099126905</v>
      </c>
      <c r="AV22" s="68">
        <f t="shared" si="27"/>
        <v>215442.80974667706</v>
      </c>
      <c r="AW22" s="68"/>
      <c r="AX22" s="68">
        <v>2730.8037326117501</v>
      </c>
      <c r="AY22" s="68">
        <v>3592.0246397248702</v>
      </c>
      <c r="AZ22" s="68">
        <v>526.38820471737301</v>
      </c>
      <c r="BA22" s="68"/>
      <c r="BB22" s="65" t="s">
        <v>111</v>
      </c>
      <c r="BC22" s="65" t="s">
        <v>111</v>
      </c>
      <c r="BD22" s="65" t="s">
        <v>111</v>
      </c>
      <c r="BE22" s="65" t="s">
        <v>111</v>
      </c>
      <c r="BF22" s="65" t="s">
        <v>111</v>
      </c>
      <c r="BG22" s="65" t="s">
        <v>111</v>
      </c>
      <c r="BH22" s="68"/>
      <c r="BI22" s="65" t="s">
        <v>111</v>
      </c>
      <c r="BJ22" s="65" t="s">
        <v>111</v>
      </c>
      <c r="BK22" s="65" t="s">
        <v>111</v>
      </c>
      <c r="BL22" s="65" t="s">
        <v>111</v>
      </c>
      <c r="BM22" s="65" t="s">
        <v>111</v>
      </c>
      <c r="BN22" s="65" t="s">
        <v>111</v>
      </c>
      <c r="BO22" s="65" t="s">
        <v>111</v>
      </c>
      <c r="BP22" s="68"/>
      <c r="BQ22" s="65">
        <f>IFERROR(B22/B21-1, "n/a")</f>
        <v>-1.6305982220104709E-2</v>
      </c>
      <c r="BR22" s="65">
        <f t="shared" ref="BR22:CD27" si="29">IFERROR(C22/C21-1, "n/a")</f>
        <v>6.8113534095550987E-2</v>
      </c>
      <c r="BS22" s="65">
        <f t="shared" si="29"/>
        <v>1.1850333300990501E-2</v>
      </c>
      <c r="BT22" s="65">
        <f t="shared" si="29"/>
        <v>-3.6872733013733394E-2</v>
      </c>
      <c r="BU22" s="65">
        <f t="shared" si="29"/>
        <v>-7.1152530699687411E-3</v>
      </c>
      <c r="BV22" s="65">
        <f t="shared" si="29"/>
        <v>1.6621215887395735E-3</v>
      </c>
      <c r="BW22" s="68"/>
      <c r="BX22" s="65" t="str">
        <f t="shared" si="29"/>
        <v>n/a</v>
      </c>
      <c r="BY22" s="65">
        <f t="shared" si="29"/>
        <v>-7.7935969286417772E-2</v>
      </c>
      <c r="BZ22" s="65">
        <f t="shared" si="29"/>
        <v>-0.2380767294271533</v>
      </c>
      <c r="CA22" s="65">
        <f t="shared" si="29"/>
        <v>9.3090640159629423E-2</v>
      </c>
      <c r="CB22" s="65">
        <f t="shared" si="29"/>
        <v>0.24198133206180827</v>
      </c>
      <c r="CC22" s="65">
        <f t="shared" si="29"/>
        <v>0.23202713221868621</v>
      </c>
      <c r="CD22" s="65">
        <f t="shared" si="29"/>
        <v>0.15347304915676019</v>
      </c>
      <c r="CE22" s="68"/>
    </row>
    <row r="23" spans="1:83" x14ac:dyDescent="0.2">
      <c r="A23" s="5" t="s">
        <v>104</v>
      </c>
      <c r="B23" s="68">
        <v>2233.9752757853198</v>
      </c>
      <c r="C23" s="68">
        <v>1004.8951642232701</v>
      </c>
      <c r="D23" s="68">
        <v>1533.5331647461501</v>
      </c>
      <c r="E23" s="68">
        <v>1934.4902021194898</v>
      </c>
      <c r="F23" s="68">
        <f t="shared" si="28"/>
        <v>6706.89380687423</v>
      </c>
      <c r="G23" s="68">
        <v>2161.2794119190603</v>
      </c>
      <c r="H23" s="68"/>
      <c r="I23" s="68">
        <v>11423.0600519078</v>
      </c>
      <c r="J23" s="68">
        <v>958.7681941035039</v>
      </c>
      <c r="K23" s="68">
        <v>739.92093089725699</v>
      </c>
      <c r="L23" s="68">
        <v>72.392825335895196</v>
      </c>
      <c r="M23" s="68">
        <v>6407.2054841886393</v>
      </c>
      <c r="N23" s="68">
        <v>33.888381452781601</v>
      </c>
      <c r="O23" s="68">
        <f t="shared" si="1"/>
        <v>19635.235867885876</v>
      </c>
      <c r="P23" s="68"/>
      <c r="Q23" s="68">
        <v>181284.63925931201</v>
      </c>
      <c r="R23" s="68">
        <v>463.78259960937498</v>
      </c>
      <c r="S23" s="68">
        <v>593.88596831250004</v>
      </c>
      <c r="T23" s="68">
        <v>667.29539106250002</v>
      </c>
      <c r="U23" s="68">
        <v>51018.409229015546</v>
      </c>
      <c r="V23" s="68">
        <v>4.1301562343749998</v>
      </c>
      <c r="W23" s="79">
        <f t="shared" si="9"/>
        <v>234032.14260354632</v>
      </c>
      <c r="X23" s="68"/>
      <c r="Y23" s="68">
        <v>4030.1972099940899</v>
      </c>
      <c r="Z23" s="68">
        <v>7347.6601643890308</v>
      </c>
      <c r="AA23" s="68">
        <v>76772.234400671834</v>
      </c>
      <c r="AB23" s="68">
        <f t="shared" si="23"/>
        <v>88150.091775054956</v>
      </c>
      <c r="AC23" s="68"/>
      <c r="AD23" s="68">
        <v>1724.4570743169702</v>
      </c>
      <c r="AE23" s="68">
        <v>9058.5092001049798</v>
      </c>
      <c r="AF23" s="68">
        <v>75944.678403859303</v>
      </c>
      <c r="AG23" s="68">
        <f t="shared" si="24"/>
        <v>86727.644678281256</v>
      </c>
      <c r="AH23" s="68"/>
      <c r="AI23" s="68">
        <v>952.23952256318103</v>
      </c>
      <c r="AJ23" s="68">
        <v>3229.0665033918899</v>
      </c>
      <c r="AK23" s="68">
        <v>81315.229799015549</v>
      </c>
      <c r="AL23" s="68">
        <f t="shared" si="25"/>
        <v>85496.535824970619</v>
      </c>
      <c r="AM23" s="68"/>
      <c r="AN23" s="68">
        <v>47.4438137594816</v>
      </c>
      <c r="AO23" s="68">
        <v>24.654875417397303</v>
      </c>
      <c r="AP23" s="68">
        <v>39933.297022031198</v>
      </c>
      <c r="AQ23" s="68">
        <f t="shared" si="26"/>
        <v>40005.395711208075</v>
      </c>
      <c r="AR23" s="68"/>
      <c r="AS23" s="68">
        <v>6659.4499931147702</v>
      </c>
      <c r="AT23" s="68">
        <v>19610.580992468498</v>
      </c>
      <c r="AU23" s="68">
        <v>194098.84558151537</v>
      </c>
      <c r="AV23" s="68">
        <f t="shared" si="27"/>
        <v>220368.87656709863</v>
      </c>
      <c r="AW23" s="68"/>
      <c r="AX23" s="68">
        <v>2804.6434319233899</v>
      </c>
      <c r="AY23" s="68">
        <v>3341.0718069475097</v>
      </c>
      <c r="AZ23" s="68">
        <v>561.178568003338</v>
      </c>
      <c r="BA23" s="68"/>
      <c r="BB23" s="65" t="s">
        <v>111</v>
      </c>
      <c r="BC23" s="65" t="s">
        <v>111</v>
      </c>
      <c r="BD23" s="65" t="s">
        <v>111</v>
      </c>
      <c r="BE23" s="65" t="s">
        <v>111</v>
      </c>
      <c r="BF23" s="65" t="s">
        <v>111</v>
      </c>
      <c r="BG23" s="65" t="s">
        <v>111</v>
      </c>
      <c r="BH23" s="68"/>
      <c r="BI23" s="65" t="s">
        <v>111</v>
      </c>
      <c r="BJ23" s="65" t="s">
        <v>111</v>
      </c>
      <c r="BK23" s="65" t="s">
        <v>111</v>
      </c>
      <c r="BL23" s="65" t="s">
        <v>111</v>
      </c>
      <c r="BM23" s="65" t="s">
        <v>111</v>
      </c>
      <c r="BN23" s="65" t="s">
        <v>111</v>
      </c>
      <c r="BO23" s="65" t="s">
        <v>111</v>
      </c>
      <c r="BP23" s="68"/>
      <c r="BQ23" s="65">
        <f t="shared" ref="BQ23:BQ27" si="30">IFERROR(B23/B22-1, "n/a")</f>
        <v>0.1262422677350783</v>
      </c>
      <c r="BR23" s="65">
        <f t="shared" si="29"/>
        <v>0.13416265988484488</v>
      </c>
      <c r="BS23" s="65">
        <f t="shared" si="29"/>
        <v>-3.7443069934847473E-2</v>
      </c>
      <c r="BT23" s="65">
        <f t="shared" si="29"/>
        <v>-0.18938252178603121</v>
      </c>
      <c r="BU23" s="65">
        <f t="shared" si="29"/>
        <v>-2.0779423249158158E-2</v>
      </c>
      <c r="BV23" s="65">
        <f t="shared" si="29"/>
        <v>3.8682580091856655E-2</v>
      </c>
      <c r="BW23" s="68"/>
      <c r="BX23" s="65">
        <f t="shared" si="29"/>
        <v>2.7914117000248817</v>
      </c>
      <c r="BY23" s="65">
        <f t="shared" si="29"/>
        <v>-0.73040531668047493</v>
      </c>
      <c r="BZ23" s="65">
        <f t="shared" si="29"/>
        <v>-0.85161032854701424</v>
      </c>
      <c r="CA23" s="65">
        <f t="shared" si="29"/>
        <v>-0.14977971982115756</v>
      </c>
      <c r="CB23" s="65">
        <f t="shared" si="29"/>
        <v>2.8165805496245699E-2</v>
      </c>
      <c r="CC23" s="65">
        <f t="shared" si="29"/>
        <v>-0.20598020668620687</v>
      </c>
      <c r="CD23" s="65">
        <f t="shared" si="29"/>
        <v>9.6018582925297524E-2</v>
      </c>
      <c r="CE23" s="68"/>
    </row>
    <row r="24" spans="1:83" x14ac:dyDescent="0.2">
      <c r="A24" s="5" t="s">
        <v>105</v>
      </c>
      <c r="B24" s="68">
        <v>2467.0274377526898</v>
      </c>
      <c r="C24" s="68">
        <v>1288.0361989804001</v>
      </c>
      <c r="D24" s="68">
        <v>1569.4544293159399</v>
      </c>
      <c r="E24" s="68">
        <v>2646.5056794241</v>
      </c>
      <c r="F24" s="68">
        <f t="shared" si="28"/>
        <v>7971.0237454731296</v>
      </c>
      <c r="G24" s="68">
        <v>2937.3019046750301</v>
      </c>
      <c r="H24" s="68"/>
      <c r="I24" s="68">
        <v>11761.001458585601</v>
      </c>
      <c r="J24" s="68">
        <v>823.16036835673697</v>
      </c>
      <c r="K24" s="68">
        <v>851.24842677452602</v>
      </c>
      <c r="L24" s="68">
        <v>72.012803020702009</v>
      </c>
      <c r="M24" s="68">
        <v>6335.8013709862007</v>
      </c>
      <c r="N24" s="68">
        <v>20.7449435612711</v>
      </c>
      <c r="O24" s="68">
        <f t="shared" si="1"/>
        <v>19863.969371285039</v>
      </c>
      <c r="P24" s="68"/>
      <c r="Q24" s="68">
        <v>168665.13088800001</v>
      </c>
      <c r="R24" s="68">
        <v>80.946431312499996</v>
      </c>
      <c r="S24" s="68">
        <v>373.20547981250002</v>
      </c>
      <c r="T24" s="68">
        <v>701.42119053124998</v>
      </c>
      <c r="U24" s="68">
        <v>48452.21375256242</v>
      </c>
      <c r="V24" s="68">
        <v>3.01535728125</v>
      </c>
      <c r="W24" s="79">
        <f t="shared" si="9"/>
        <v>218275.93309949993</v>
      </c>
      <c r="X24" s="68"/>
      <c r="Y24" s="68">
        <v>4843.7565566417998</v>
      </c>
      <c r="Z24" s="68">
        <v>7491.7932968793402</v>
      </c>
      <c r="AA24" s="68">
        <v>70832.085555343714</v>
      </c>
      <c r="AB24" s="68">
        <f t="shared" si="23"/>
        <v>83167.635408864851</v>
      </c>
      <c r="AC24" s="68"/>
      <c r="AD24" s="68">
        <v>2208.4299937657497</v>
      </c>
      <c r="AE24" s="68">
        <v>8980.6953263759988</v>
      </c>
      <c r="AF24" s="68">
        <v>70009.697211374922</v>
      </c>
      <c r="AG24" s="68">
        <f t="shared" si="24"/>
        <v>81198.822531516664</v>
      </c>
      <c r="AH24" s="68"/>
      <c r="AI24" s="68">
        <v>918.837195065586</v>
      </c>
      <c r="AJ24" s="68">
        <v>3391.48074802974</v>
      </c>
      <c r="AK24" s="68">
        <v>77434.150332781253</v>
      </c>
      <c r="AL24" s="68">
        <f t="shared" si="25"/>
        <v>81744.468275876585</v>
      </c>
      <c r="AM24" s="68"/>
      <c r="AN24" s="68">
        <v>26.393617329246901</v>
      </c>
      <c r="AO24" s="68">
        <v>29.6590692150709</v>
      </c>
      <c r="AP24" s="68">
        <v>34675.655143578049</v>
      </c>
      <c r="AQ24" s="68">
        <f t="shared" si="26"/>
        <v>34731.707830122366</v>
      </c>
      <c r="AR24" s="68"/>
      <c r="AS24" s="68">
        <v>7944.63012814389</v>
      </c>
      <c r="AT24" s="68">
        <v>19834.31030207</v>
      </c>
      <c r="AU24" s="68">
        <v>183600.27795592125</v>
      </c>
      <c r="AV24" s="68">
        <f t="shared" si="27"/>
        <v>211379.21838613515</v>
      </c>
      <c r="AW24" s="68"/>
      <c r="AX24" s="68">
        <v>3347.9266809922501</v>
      </c>
      <c r="AY24" s="68">
        <v>3421.3275680430697</v>
      </c>
      <c r="AZ24" s="68">
        <v>1201.7694964378099</v>
      </c>
      <c r="BA24" s="68"/>
      <c r="BB24" s="65" t="s">
        <v>111</v>
      </c>
      <c r="BC24" s="65" t="s">
        <v>111</v>
      </c>
      <c r="BD24" s="65" t="s">
        <v>111</v>
      </c>
      <c r="BE24" s="65" t="s">
        <v>111</v>
      </c>
      <c r="BF24" s="65" t="s">
        <v>111</v>
      </c>
      <c r="BG24" s="65" t="s">
        <v>111</v>
      </c>
      <c r="BH24" s="68"/>
      <c r="BI24" s="65" t="s">
        <v>111</v>
      </c>
      <c r="BJ24" s="65" t="s">
        <v>111</v>
      </c>
      <c r="BK24" s="65" t="s">
        <v>111</v>
      </c>
      <c r="BL24" s="65" t="s">
        <v>111</v>
      </c>
      <c r="BM24" s="65" t="s">
        <v>111</v>
      </c>
      <c r="BN24" s="65" t="s">
        <v>111</v>
      </c>
      <c r="BO24" s="65" t="s">
        <v>111</v>
      </c>
      <c r="BP24" s="68"/>
      <c r="BQ24" s="65">
        <f t="shared" si="30"/>
        <v>0.10432172839757325</v>
      </c>
      <c r="BR24" s="65">
        <f t="shared" si="29"/>
        <v>0.28176176464734293</v>
      </c>
      <c r="BS24" s="65">
        <f t="shared" si="29"/>
        <v>2.3423858965408106E-2</v>
      </c>
      <c r="BT24" s="65">
        <f t="shared" si="29"/>
        <v>0.36806362550945115</v>
      </c>
      <c r="BU24" s="65">
        <f t="shared" si="29"/>
        <v>0.18848217595203764</v>
      </c>
      <c r="BV24" s="65">
        <f t="shared" si="29"/>
        <v>0.35905699581291883</v>
      </c>
      <c r="BW24" s="68"/>
      <c r="BX24" s="65">
        <f t="shared" si="29"/>
        <v>2.9584139901405848E-2</v>
      </c>
      <c r="BY24" s="65">
        <f t="shared" si="29"/>
        <v>-0.14143963742306553</v>
      </c>
      <c r="BZ24" s="65">
        <f t="shared" si="29"/>
        <v>0.15045863852272556</v>
      </c>
      <c r="CA24" s="65">
        <f t="shared" si="29"/>
        <v>-5.2494472128961078E-3</v>
      </c>
      <c r="CB24" s="65">
        <f t="shared" si="29"/>
        <v>-1.1144345749273366E-2</v>
      </c>
      <c r="CC24" s="65">
        <f t="shared" si="29"/>
        <v>-0.3878449583030078</v>
      </c>
      <c r="CD24" s="65">
        <f t="shared" si="29"/>
        <v>1.1649134491593438E-2</v>
      </c>
      <c r="CE24" s="68"/>
    </row>
    <row r="25" spans="1:83" x14ac:dyDescent="0.2">
      <c r="A25" s="5" t="s">
        <v>106</v>
      </c>
      <c r="B25" s="68">
        <v>2364.48274185529</v>
      </c>
      <c r="C25" s="68">
        <v>1529.88261176021</v>
      </c>
      <c r="D25" s="68">
        <v>1885.7023601399601</v>
      </c>
      <c r="E25" s="68">
        <v>4759.0121939318797</v>
      </c>
      <c r="F25" s="68">
        <f t="shared" si="28"/>
        <v>10539.079907687339</v>
      </c>
      <c r="G25" s="68">
        <v>3540.0330622508704</v>
      </c>
      <c r="H25" s="68"/>
      <c r="I25" s="68">
        <v>17891.882202836601</v>
      </c>
      <c r="J25" s="68">
        <v>1110.1187253088601</v>
      </c>
      <c r="K25" s="68">
        <v>1046.2453689918</v>
      </c>
      <c r="L25" s="68">
        <v>91.3820147186225</v>
      </c>
      <c r="M25" s="68">
        <v>8454.9571891020005</v>
      </c>
      <c r="N25" s="68">
        <v>48.123423281175597</v>
      </c>
      <c r="O25" s="68">
        <f t="shared" si="1"/>
        <v>28642.708924239065</v>
      </c>
      <c r="P25" s="68"/>
      <c r="Q25" s="68">
        <v>231696.4447520237</v>
      </c>
      <c r="R25" s="68">
        <v>472.11529188709596</v>
      </c>
      <c r="S25" s="68">
        <v>135.805804529677</v>
      </c>
      <c r="T25" s="68">
        <v>725.76829325806398</v>
      </c>
      <c r="U25" s="68">
        <v>58037.467722596717</v>
      </c>
      <c r="V25" s="68">
        <v>3.01535728125</v>
      </c>
      <c r="W25" s="79">
        <f t="shared" si="9"/>
        <v>291070.61722157651</v>
      </c>
      <c r="X25" s="68"/>
      <c r="Y25" s="68">
        <v>5942.8332871136899</v>
      </c>
      <c r="Z25" s="68">
        <v>9934.2598967226913</v>
      </c>
      <c r="AA25" s="68">
        <v>97801.078862555907</v>
      </c>
      <c r="AB25" s="68">
        <f t="shared" si="23"/>
        <v>113678.17204639228</v>
      </c>
      <c r="AC25" s="68"/>
      <c r="AD25" s="68">
        <v>3623.40306006323</v>
      </c>
      <c r="AE25" s="68">
        <v>14488.471392375701</v>
      </c>
      <c r="AF25" s="68">
        <v>94537.013597836063</v>
      </c>
      <c r="AG25" s="68">
        <f t="shared" si="24"/>
        <v>112648.888050275</v>
      </c>
      <c r="AH25" s="68"/>
      <c r="AI25" s="68">
        <v>972.84356051043494</v>
      </c>
      <c r="AJ25" s="68">
        <v>4219.9776351406899</v>
      </c>
      <c r="AK25" s="68">
        <v>98729.509403903226</v>
      </c>
      <c r="AL25" s="68">
        <f t="shared" si="25"/>
        <v>103922.33059955435</v>
      </c>
      <c r="AM25" s="68"/>
      <c r="AN25" s="68">
        <v>55.756880498548</v>
      </c>
      <c r="AO25" s="68">
        <v>42.739375418445498</v>
      </c>
      <c r="AP25" s="68">
        <v>46558.643372499973</v>
      </c>
      <c r="AQ25" s="68">
        <f t="shared" si="26"/>
        <v>46657.139628416968</v>
      </c>
      <c r="AR25" s="68"/>
      <c r="AS25" s="68">
        <v>10483.323027188801</v>
      </c>
      <c r="AT25" s="68">
        <v>28599.969548820598</v>
      </c>
      <c r="AU25" s="68">
        <v>244508.95849179485</v>
      </c>
      <c r="AV25" s="68">
        <f t="shared" si="27"/>
        <v>283592.25106780423</v>
      </c>
      <c r="AW25" s="68"/>
      <c r="AX25" s="68">
        <v>3787.5936682972297</v>
      </c>
      <c r="AY25" s="68">
        <v>5608.3011745133999</v>
      </c>
      <c r="AZ25" s="68">
        <v>1143.1850648767299</v>
      </c>
      <c r="BA25" s="68"/>
      <c r="BB25" s="65">
        <f>IFERROR(B25/B21-1, "n/a")</f>
        <v>0.17259932214195617</v>
      </c>
      <c r="BC25" s="65">
        <f t="shared" ref="BC25:BG25" si="31">IFERROR(C25/C21-1, "n/a")</f>
        <v>0.84429383791306112</v>
      </c>
      <c r="BD25" s="65">
        <f t="shared" si="31"/>
        <v>0.19763002724919865</v>
      </c>
      <c r="BE25" s="65">
        <f t="shared" si="31"/>
        <v>0.92065749362014815</v>
      </c>
      <c r="BF25" s="65">
        <f t="shared" si="31"/>
        <v>0.52777935539021636</v>
      </c>
      <c r="BG25" s="65">
        <f t="shared" si="31"/>
        <v>0.70412128424362108</v>
      </c>
      <c r="BH25" s="68"/>
      <c r="BI25" s="65" t="str">
        <f t="shared" ref="BI25:BI27" si="32">IFERROR(I25/I21-1, "n/a")</f>
        <v>n/a</v>
      </c>
      <c r="BJ25" s="65">
        <f t="shared" ref="BJ25:BJ27" si="33">IFERROR(J25/J21-1, "n/a")</f>
        <v>-0.71217519849182209</v>
      </c>
      <c r="BK25" s="65">
        <f t="shared" ref="BK25:BK27" si="34">IFERROR(K25/K21-1, "n/a")</f>
        <v>-0.84013140909431849</v>
      </c>
      <c r="BL25" s="65">
        <f t="shared" ref="BL25:BL27" si="35">IFERROR(L25/L21-1, "n/a")</f>
        <v>0.17314808970158091</v>
      </c>
      <c r="BM25" s="65">
        <f t="shared" ref="BM25:BM27" si="36">IFERROR(M25/M21-1, "n/a")</f>
        <v>0.68508178759698546</v>
      </c>
      <c r="BN25" s="65">
        <f t="shared" ref="BN25:BN27" si="37">IFERROR(N25/N21-1, "n/a")</f>
        <v>0.38917605025252988</v>
      </c>
      <c r="BO25" s="65">
        <f t="shared" ref="BO25:BO27" si="38">IFERROR(O25/O21-1, "n/a")</f>
        <v>0.84418012113503971</v>
      </c>
      <c r="BP25" s="68"/>
      <c r="BQ25" s="65">
        <f t="shared" si="30"/>
        <v>-4.1566094615798743E-2</v>
      </c>
      <c r="BR25" s="65">
        <f t="shared" si="29"/>
        <v>0.18776367696129492</v>
      </c>
      <c r="BS25" s="65">
        <f t="shared" si="29"/>
        <v>0.2015018244026745</v>
      </c>
      <c r="BT25" s="65">
        <f t="shared" si="29"/>
        <v>0.79822481808067658</v>
      </c>
      <c r="BU25" s="65">
        <f t="shared" si="29"/>
        <v>0.32217394455419224</v>
      </c>
      <c r="BV25" s="65">
        <f t="shared" si="29"/>
        <v>0.20519891285826941</v>
      </c>
      <c r="BW25" s="68"/>
      <c r="BX25" s="65">
        <f t="shared" si="29"/>
        <v>0.52128900466851147</v>
      </c>
      <c r="BY25" s="65">
        <f t="shared" si="29"/>
        <v>0.34860565204927685</v>
      </c>
      <c r="BZ25" s="65">
        <f t="shared" si="29"/>
        <v>0.22907172111452678</v>
      </c>
      <c r="CA25" s="65">
        <f t="shared" si="29"/>
        <v>0.26896900114209266</v>
      </c>
      <c r="CB25" s="65">
        <f t="shared" si="29"/>
        <v>0.33447320931179103</v>
      </c>
      <c r="CC25" s="65">
        <f t="shared" si="29"/>
        <v>1.319766411465086</v>
      </c>
      <c r="CD25" s="65">
        <f t="shared" si="29"/>
        <v>0.44194286594321874</v>
      </c>
      <c r="CE25" s="68"/>
    </row>
    <row r="26" spans="1:83" x14ac:dyDescent="0.2">
      <c r="A26" s="5" t="s">
        <v>107</v>
      </c>
      <c r="B26" s="68">
        <v>3127.8516346588899</v>
      </c>
      <c r="C26" s="68">
        <v>1306.8190630601398</v>
      </c>
      <c r="D26" s="68">
        <v>2081.6147632003799</v>
      </c>
      <c r="E26" s="68">
        <v>3117.8857215150097</v>
      </c>
      <c r="F26" s="68">
        <f t="shared" si="28"/>
        <v>9634.1711824344184</v>
      </c>
      <c r="G26" s="68">
        <v>2472.8895772901901</v>
      </c>
      <c r="H26" s="68"/>
      <c r="I26" s="68">
        <v>18792.284393885897</v>
      </c>
      <c r="J26" s="68">
        <v>840.62911860799602</v>
      </c>
      <c r="K26" s="68">
        <v>964.71240588438206</v>
      </c>
      <c r="L26" s="68">
        <v>202.36083165938498</v>
      </c>
      <c r="M26" s="68">
        <v>7006.9725252642502</v>
      </c>
      <c r="N26" s="68">
        <v>34.692628176809599</v>
      </c>
      <c r="O26" s="68">
        <f t="shared" si="1"/>
        <v>27841.65190347872</v>
      </c>
      <c r="P26" s="68"/>
      <c r="Q26" s="68">
        <v>190974.86361095199</v>
      </c>
      <c r="R26" s="68">
        <v>36.913488158730082</v>
      </c>
      <c r="S26" s="68">
        <v>540.97811647618994</v>
      </c>
      <c r="T26" s="68">
        <v>641.54940234920502</v>
      </c>
      <c r="U26" s="68">
        <v>45236.737073057062</v>
      </c>
      <c r="V26" s="68">
        <v>10.0576525238095</v>
      </c>
      <c r="W26" s="79">
        <f t="shared" si="9"/>
        <v>237441.09934351695</v>
      </c>
      <c r="X26" s="68"/>
      <c r="Y26" s="68">
        <v>5478.0901944515899</v>
      </c>
      <c r="Z26" s="68">
        <v>8385.7272221720195</v>
      </c>
      <c r="AA26" s="68">
        <v>86942.924934190421</v>
      </c>
      <c r="AB26" s="68">
        <f t="shared" si="23"/>
        <v>100806.74235081403</v>
      </c>
      <c r="AC26" s="68"/>
      <c r="AD26" s="68">
        <v>3061.7608733039697</v>
      </c>
      <c r="AE26" s="68">
        <v>15490.0704298029</v>
      </c>
      <c r="AF26" s="68">
        <v>81241.909448406295</v>
      </c>
      <c r="AG26" s="68">
        <f t="shared" si="24"/>
        <v>99793.740751513164</v>
      </c>
      <c r="AH26" s="68"/>
      <c r="AI26" s="68">
        <v>1094.3201146788699</v>
      </c>
      <c r="AJ26" s="68">
        <v>3965.8542515037798</v>
      </c>
      <c r="AK26" s="68">
        <v>69256.264960920627</v>
      </c>
      <c r="AL26" s="68">
        <f t="shared" si="25"/>
        <v>74316.439327103275</v>
      </c>
      <c r="AM26" s="68"/>
      <c r="AN26" s="68">
        <v>48.018983918419003</v>
      </c>
      <c r="AO26" s="68">
        <v>53.207911324501801</v>
      </c>
      <c r="AP26" s="68">
        <v>31617.587721301519</v>
      </c>
      <c r="AQ26" s="68">
        <f t="shared" si="26"/>
        <v>31718.814616544441</v>
      </c>
      <c r="AR26" s="68"/>
      <c r="AS26" s="68">
        <v>9586.1521985160198</v>
      </c>
      <c r="AT26" s="68">
        <v>27788.4439921542</v>
      </c>
      <c r="AU26" s="68">
        <v>205823.51162221513</v>
      </c>
      <c r="AV26" s="68">
        <f t="shared" si="27"/>
        <v>243198.10781288534</v>
      </c>
      <c r="AW26" s="68"/>
      <c r="AX26" s="68">
        <v>4639.1251541279798</v>
      </c>
      <c r="AY26" s="68">
        <v>3988.73820382031</v>
      </c>
      <c r="AZ26" s="68">
        <v>1006.30782448614</v>
      </c>
      <c r="BA26" s="68"/>
      <c r="BB26" s="65">
        <f t="shared" ref="BB26:BB27" si="39">IFERROR(B26/B22-1, "n/a")</f>
        <v>0.5768834849431097</v>
      </c>
      <c r="BC26" s="65">
        <f t="shared" ref="BC26:BC27" si="40">IFERROR(C26/C22-1, "n/a")</f>
        <v>0.47492538258369232</v>
      </c>
      <c r="BD26" s="65">
        <f t="shared" ref="BD26:BD27" si="41">IFERROR(D26/D22-1, "n/a")</f>
        <v>0.30657279679773364</v>
      </c>
      <c r="BE26" s="65">
        <f t="shared" ref="BE26:BE27" si="42">IFERROR(E26/E22-1, "n/a")</f>
        <v>0.30650062645172493</v>
      </c>
      <c r="BF26" s="65">
        <f t="shared" ref="BF26:BF27" si="43">IFERROR(F26/F22-1, "n/a")</f>
        <v>0.40660921932451299</v>
      </c>
      <c r="BG26" s="65">
        <f t="shared" ref="BG26:BG27" si="44">IFERROR(G26/G22-1, "n/a")</f>
        <v>0.18843834455506636</v>
      </c>
      <c r="BH26" s="68"/>
      <c r="BI26" s="65">
        <f t="shared" si="32"/>
        <v>5.2373205250964627</v>
      </c>
      <c r="BJ26" s="65">
        <f t="shared" si="33"/>
        <v>-0.76362467756640195</v>
      </c>
      <c r="BK26" s="65">
        <f t="shared" si="34"/>
        <v>-0.80652884520754187</v>
      </c>
      <c r="BL26" s="65">
        <f t="shared" si="35"/>
        <v>1.3766344550356444</v>
      </c>
      <c r="BM26" s="65">
        <f t="shared" si="36"/>
        <v>0.1244105668698845</v>
      </c>
      <c r="BN26" s="65">
        <f t="shared" si="37"/>
        <v>-0.18713634958209047</v>
      </c>
      <c r="BO26" s="65">
        <f t="shared" si="38"/>
        <v>0.55409224879536434</v>
      </c>
      <c r="BP26" s="68"/>
      <c r="BQ26" s="65">
        <f t="shared" si="30"/>
        <v>0.32284815587388183</v>
      </c>
      <c r="BR26" s="65">
        <f t="shared" si="29"/>
        <v>-0.14580435582794415</v>
      </c>
      <c r="BS26" s="65">
        <f t="shared" si="29"/>
        <v>0.10389359805747866</v>
      </c>
      <c r="BT26" s="65">
        <f t="shared" si="29"/>
        <v>-0.34484603223110821</v>
      </c>
      <c r="BU26" s="65">
        <f t="shared" si="29"/>
        <v>-8.5862213132369192E-2</v>
      </c>
      <c r="BV26" s="65">
        <f t="shared" si="29"/>
        <v>-0.30145014642381762</v>
      </c>
      <c r="BW26" s="68"/>
      <c r="BX26" s="65">
        <f t="shared" si="29"/>
        <v>5.0324621012010962E-2</v>
      </c>
      <c r="BY26" s="65">
        <f t="shared" si="29"/>
        <v>-0.24275746418554101</v>
      </c>
      <c r="BZ26" s="65">
        <f t="shared" si="29"/>
        <v>-7.7929102984690912E-2</v>
      </c>
      <c r="CA26" s="65">
        <f t="shared" si="29"/>
        <v>1.2144492248554726</v>
      </c>
      <c r="CB26" s="65">
        <f t="shared" si="29"/>
        <v>-0.171258662989344</v>
      </c>
      <c r="CC26" s="65">
        <f t="shared" si="29"/>
        <v>-0.27909060055625157</v>
      </c>
      <c r="CD26" s="65">
        <f t="shared" si="29"/>
        <v>-2.7967222753936039E-2</v>
      </c>
      <c r="CE26" s="68"/>
    </row>
    <row r="27" spans="1:83" x14ac:dyDescent="0.2">
      <c r="A27" s="5" t="s">
        <v>108</v>
      </c>
      <c r="B27" s="68">
        <v>2748.6442633811403</v>
      </c>
      <c r="C27" s="68">
        <v>1113.3187237121601</v>
      </c>
      <c r="D27" s="68">
        <v>1815.2233510353999</v>
      </c>
      <c r="E27" s="68">
        <v>2846.4640026490401</v>
      </c>
      <c r="F27" s="68">
        <f t="shared" si="28"/>
        <v>8523.65034077774</v>
      </c>
      <c r="G27" s="68">
        <v>2619.7433536796598</v>
      </c>
      <c r="H27" s="68"/>
      <c r="I27" s="68">
        <v>16557.154215746301</v>
      </c>
      <c r="J27" s="68">
        <v>943.46172905795709</v>
      </c>
      <c r="K27" s="68">
        <v>602.47736209520895</v>
      </c>
      <c r="L27" s="68">
        <v>129.92337207283501</v>
      </c>
      <c r="M27" s="68">
        <v>6810.6082507942101</v>
      </c>
      <c r="N27" s="68">
        <v>41.252485336485698</v>
      </c>
      <c r="O27" s="68">
        <f t="shared" si="1"/>
        <v>25084.87741510299</v>
      </c>
      <c r="P27" s="68"/>
      <c r="Q27" s="68">
        <v>207967.23048343702</v>
      </c>
      <c r="R27" s="68">
        <v>51.395156796875</v>
      </c>
      <c r="S27" s="68">
        <v>436.43738615625</v>
      </c>
      <c r="T27" s="68">
        <v>590.97218396874996</v>
      </c>
      <c r="U27" s="68">
        <v>50601.404824328121</v>
      </c>
      <c r="V27" s="68">
        <v>8.9234731875000008</v>
      </c>
      <c r="W27" s="79">
        <f t="shared" si="9"/>
        <v>259656.36350787451</v>
      </c>
      <c r="X27" s="68"/>
      <c r="Y27" s="68">
        <v>5219.4149465833198</v>
      </c>
      <c r="Z27" s="68">
        <v>8777.0289992870803</v>
      </c>
      <c r="AA27" s="68">
        <v>94459.407409171879</v>
      </c>
      <c r="AB27" s="68">
        <f t="shared" si="23"/>
        <v>108455.85135504228</v>
      </c>
      <c r="AC27" s="68"/>
      <c r="AD27" s="68">
        <v>2257.9710093430899</v>
      </c>
      <c r="AE27" s="68">
        <v>13134.4037067267</v>
      </c>
      <c r="AF27" s="68">
        <v>91284.049025734334</v>
      </c>
      <c r="AG27" s="68">
        <f t="shared" si="24"/>
        <v>106676.42374180412</v>
      </c>
      <c r="AH27" s="68"/>
      <c r="AI27" s="68">
        <v>1046.2643848513401</v>
      </c>
      <c r="AJ27" s="68">
        <v>3173.4447090891899</v>
      </c>
      <c r="AK27" s="68">
        <v>73912.907072968737</v>
      </c>
      <c r="AL27" s="68">
        <f t="shared" si="25"/>
        <v>78132.616166909269</v>
      </c>
      <c r="AM27" s="68"/>
      <c r="AN27" s="68">
        <v>40.492931985724297</v>
      </c>
      <c r="AO27" s="68">
        <v>44.935710790216696</v>
      </c>
      <c r="AP27" s="68">
        <v>32878.386372203102</v>
      </c>
      <c r="AQ27" s="68">
        <f t="shared" si="26"/>
        <v>32963.815014979045</v>
      </c>
      <c r="AR27" s="68"/>
      <c r="AS27" s="68">
        <v>8483.1574087920399</v>
      </c>
      <c r="AT27" s="68">
        <v>25039.9417043127</v>
      </c>
      <c r="AU27" s="68">
        <v>226777.97713567127</v>
      </c>
      <c r="AV27" s="68">
        <f t="shared" si="27"/>
        <v>260301.07624877602</v>
      </c>
      <c r="AW27" s="68"/>
      <c r="AX27" s="68">
        <v>3631.52016685851</v>
      </c>
      <c r="AY27" s="68">
        <v>4023.17817848922</v>
      </c>
      <c r="AZ27" s="68">
        <v>868.95199543002605</v>
      </c>
      <c r="BA27" s="68"/>
      <c r="BB27" s="65">
        <f t="shared" si="39"/>
        <v>0.23038257995711087</v>
      </c>
      <c r="BC27" s="65">
        <f t="shared" si="40"/>
        <v>0.10789539381722046</v>
      </c>
      <c r="BD27" s="65">
        <f t="shared" si="41"/>
        <v>0.18368705207355518</v>
      </c>
      <c r="BE27" s="65">
        <f t="shared" si="42"/>
        <v>0.47142849290751765</v>
      </c>
      <c r="BF27" s="65">
        <f t="shared" si="43"/>
        <v>0.27087897709688291</v>
      </c>
      <c r="BG27" s="65">
        <f t="shared" si="44"/>
        <v>0.21212617824065449</v>
      </c>
      <c r="BH27" s="68"/>
      <c r="BI27" s="65">
        <f t="shared" si="32"/>
        <v>0.44944998454954632</v>
      </c>
      <c r="BJ27" s="65">
        <f t="shared" si="33"/>
        <v>-1.5964719250891601E-2</v>
      </c>
      <c r="BK27" s="65">
        <f t="shared" si="34"/>
        <v>-0.18575440031866464</v>
      </c>
      <c r="BL27" s="65">
        <f t="shared" si="35"/>
        <v>0.79469956407978337</v>
      </c>
      <c r="BM27" s="65">
        <f t="shared" si="36"/>
        <v>6.2960797433618598E-2</v>
      </c>
      <c r="BN27" s="65">
        <f t="shared" si="37"/>
        <v>0.2173046798934577</v>
      </c>
      <c r="BO27" s="65">
        <f t="shared" si="38"/>
        <v>0.27754398184389495</v>
      </c>
      <c r="BP27" s="68"/>
      <c r="BQ27" s="65">
        <f t="shared" si="30"/>
        <v>-0.12123572840727281</v>
      </c>
      <c r="BR27" s="65">
        <f t="shared" si="29"/>
        <v>-0.14806972504278104</v>
      </c>
      <c r="BS27" s="65">
        <f t="shared" si="29"/>
        <v>-0.12797344488247975</v>
      </c>
      <c r="BT27" s="65">
        <f t="shared" si="29"/>
        <v>-8.7053132509963604E-2</v>
      </c>
      <c r="BU27" s="65">
        <f t="shared" si="29"/>
        <v>-0.11526895470587495</v>
      </c>
      <c r="BV27" s="65">
        <f t="shared" si="29"/>
        <v>5.9385496925581815E-2</v>
      </c>
      <c r="BW27" s="68"/>
      <c r="BX27" s="65">
        <f t="shared" si="29"/>
        <v>-0.11893871608641682</v>
      </c>
      <c r="BY27" s="65">
        <f t="shared" si="29"/>
        <v>0.1223281565837766</v>
      </c>
      <c r="BZ27" s="65">
        <f t="shared" si="29"/>
        <v>-0.37548500628754833</v>
      </c>
      <c r="CA27" s="65">
        <f t="shared" si="29"/>
        <v>-0.3579618594791959</v>
      </c>
      <c r="CB27" s="65">
        <f t="shared" si="29"/>
        <v>-2.8024125078560225E-2</v>
      </c>
      <c r="CC27" s="65">
        <f t="shared" si="29"/>
        <v>0.18908504499123113</v>
      </c>
      <c r="CD27" s="65">
        <f t="shared" si="29"/>
        <v>-9.901619695314412E-2</v>
      </c>
      <c r="CE27" s="68"/>
    </row>
    <row r="28" spans="1:83" x14ac:dyDescent="0.2">
      <c r="A28" s="5" t="s">
        <v>109</v>
      </c>
      <c r="B28" s="68">
        <v>3352.1757755734402</v>
      </c>
      <c r="C28" s="68">
        <v>1241.3518523279799</v>
      </c>
      <c r="D28" s="68">
        <v>2007.66784929559</v>
      </c>
      <c r="E28" s="68">
        <v>2446.3444104999799</v>
      </c>
      <c r="F28" s="68">
        <f t="shared" si="28"/>
        <v>9047.5398876969884</v>
      </c>
      <c r="G28" s="68">
        <v>2654.8603319853701</v>
      </c>
      <c r="I28" s="68">
        <v>18389.0474257118</v>
      </c>
      <c r="J28" s="68">
        <v>1049.4302358889599</v>
      </c>
      <c r="K28" s="68">
        <v>949.55742062139495</v>
      </c>
      <c r="L28" s="68">
        <v>87.667008379670094</v>
      </c>
      <c r="M28" s="68">
        <v>6470.4862635154896</v>
      </c>
      <c r="N28" s="68">
        <v>30.087092508346402</v>
      </c>
      <c r="O28" s="68">
        <f t="shared" si="1"/>
        <v>26976.275446625659</v>
      </c>
      <c r="Q28" s="68">
        <v>215545.50267690702</v>
      </c>
      <c r="R28" s="68">
        <v>39.962379734375006</v>
      </c>
      <c r="S28" s="68">
        <v>767.84274364062503</v>
      </c>
      <c r="T28" s="68">
        <v>540.34397885937506</v>
      </c>
      <c r="U28" s="68">
        <v>50189.458132249951</v>
      </c>
      <c r="V28" s="68">
        <v>13.244487203125001</v>
      </c>
      <c r="W28" s="79">
        <f t="shared" si="9"/>
        <v>267096.35439859447</v>
      </c>
      <c r="Y28" s="68">
        <v>5716.8900465978204</v>
      </c>
      <c r="Z28" s="68">
        <v>9419.7768823262686</v>
      </c>
      <c r="AA28" s="68">
        <v>95816.650605875009</v>
      </c>
      <c r="AB28" s="68">
        <f t="shared" si="23"/>
        <v>110953.31753479911</v>
      </c>
      <c r="AD28" s="68">
        <v>2094.0406626120098</v>
      </c>
      <c r="AE28" s="68">
        <v>13939.120459890801</v>
      </c>
      <c r="AF28" s="68">
        <v>93129.037435157123</v>
      </c>
      <c r="AG28" s="68">
        <f t="shared" si="24"/>
        <v>109162.19855765993</v>
      </c>
      <c r="AI28" s="68">
        <v>1236.6091784871601</v>
      </c>
      <c r="AJ28" s="68">
        <v>3617.3781044086199</v>
      </c>
      <c r="AK28" s="68">
        <v>78150.666357562499</v>
      </c>
      <c r="AL28" s="68">
        <f t="shared" si="25"/>
        <v>83004.653640458273</v>
      </c>
      <c r="AN28" s="68">
        <v>93.962481417785298</v>
      </c>
      <c r="AO28" s="68">
        <v>71.969043195314796</v>
      </c>
      <c r="AP28" s="68">
        <v>35221.444391765603</v>
      </c>
      <c r="AQ28" s="68">
        <f t="shared" si="26"/>
        <v>35387.375916378704</v>
      </c>
      <c r="AS28" s="68">
        <v>8953.5774062792207</v>
      </c>
      <c r="AT28" s="68">
        <v>26904.306403430401</v>
      </c>
      <c r="AU28" s="68">
        <v>231874.91000682861</v>
      </c>
      <c r="AV28" s="68">
        <f t="shared" si="27"/>
        <v>267732.79381653824</v>
      </c>
      <c r="AX28" s="68">
        <v>4552.6899454137401</v>
      </c>
      <c r="AY28" s="68">
        <v>3426.3567422346</v>
      </c>
      <c r="AZ28" s="68">
        <v>1068.4932000486601</v>
      </c>
      <c r="BB28" s="65">
        <f t="shared" ref="BB28" si="45">IFERROR(B28/B24-1, "n/a")</f>
        <v>0.35879144442230682</v>
      </c>
      <c r="BC28" s="65">
        <f t="shared" ref="BC28" si="46">IFERROR(C28/C24-1, "n/a")</f>
        <v>-3.624459210802855E-2</v>
      </c>
      <c r="BD28" s="65">
        <f t="shared" ref="BD28" si="47">IFERROR(D28/D24-1, "n/a")</f>
        <v>0.27921385405924082</v>
      </c>
      <c r="BE28" s="65">
        <f t="shared" ref="BE28" si="48">IFERROR(E28/E24-1, "n/a")</f>
        <v>-7.5632283913207643E-2</v>
      </c>
      <c r="BF28" s="65">
        <f t="shared" ref="BF28" si="49">IFERROR(F28/F24-1, "n/a")</f>
        <v>0.13505368652743366</v>
      </c>
      <c r="BG28" s="65">
        <f t="shared" ref="BG28" si="50">IFERROR(G28/G24-1, "n/a")</f>
        <v>-9.6156807116123844E-2</v>
      </c>
      <c r="BI28" s="65">
        <f t="shared" ref="BI28" si="51">IFERROR(I28/I24-1, "n/a")</f>
        <v>0.56356135916365235</v>
      </c>
      <c r="BJ28" s="65">
        <f t="shared" ref="BJ28" si="52">IFERROR(J28/J24-1, "n/a")</f>
        <v>0.27487944783338181</v>
      </c>
      <c r="BK28" s="65">
        <f t="shared" ref="BK28" si="53">IFERROR(K28/K24-1, "n/a")</f>
        <v>0.1154880182502922</v>
      </c>
      <c r="BL28" s="65">
        <f t="shared" ref="BL28" si="54">IFERROR(L28/L24-1, "n/a")</f>
        <v>0.21738086426753678</v>
      </c>
      <c r="BM28" s="65">
        <f t="shared" ref="BM28" si="55">IFERROR(M28/M24-1, "n/a")</f>
        <v>2.1257751725939134E-2</v>
      </c>
      <c r="BN28" s="65">
        <f t="shared" ref="BN28" si="56">IFERROR(N28/N24-1, "n/a")</f>
        <v>0.45033378468747598</v>
      </c>
      <c r="BO28" s="65">
        <f t="shared" ref="BO28" si="57">IFERROR(O28/O24-1, "n/a")</f>
        <v>0.35805059615234969</v>
      </c>
      <c r="BQ28" s="65">
        <f t="shared" ref="BQ28" si="58">IFERROR(B28/B27-1, "n/a")</f>
        <v>0.21957425347210568</v>
      </c>
      <c r="BR28" s="65">
        <f t="shared" ref="BR28" si="59">IFERROR(C28/C27-1, "n/a")</f>
        <v>0.11500132521702011</v>
      </c>
      <c r="BS28" s="65">
        <f t="shared" ref="BS28" si="60">IFERROR(D28/D27-1, "n/a")</f>
        <v>0.10601698030736562</v>
      </c>
      <c r="BT28" s="65">
        <f t="shared" ref="BT28" si="61">IFERROR(E28/E27-1, "n/a")</f>
        <v>-0.14056724124271092</v>
      </c>
      <c r="BU28" s="65">
        <f t="shared" ref="BU28" si="62">IFERROR(F28/F27-1, "n/a")</f>
        <v>6.1463049981405726E-2</v>
      </c>
      <c r="BV28" s="65">
        <f t="shared" ref="BV28" si="63">IFERROR(G28/G27-1, "n/a")</f>
        <v>1.3404739917131758E-2</v>
      </c>
      <c r="BX28" s="65">
        <f t="shared" ref="BX28" si="64">IFERROR(I28/I27-1, "n/a")</f>
        <v>0.11064058388870479</v>
      </c>
      <c r="BY28" s="65">
        <f t="shared" ref="BY28" si="65">IFERROR(J28/J27-1, "n/a")</f>
        <v>0.11231881863063164</v>
      </c>
      <c r="BZ28" s="65">
        <f t="shared" ref="BZ28" si="66">IFERROR(K28/K27-1, "n/a")</f>
        <v>0.57608813270454018</v>
      </c>
      <c r="CA28" s="65">
        <f t="shared" ref="CA28" si="67">IFERROR(L28/L27-1, "n/a")</f>
        <v>-0.32524066316163658</v>
      </c>
      <c r="CB28" s="65">
        <f t="shared" ref="CB28" si="68">IFERROR(M28/M27-1, "n/a")</f>
        <v>-4.9940031015446751E-2</v>
      </c>
      <c r="CC28" s="65">
        <f t="shared" ref="CC28" si="69">IFERROR(N28/N27-1, "n/a")</f>
        <v>-0.27065988235778082</v>
      </c>
      <c r="CD28" s="65">
        <f t="shared" ref="CD28" si="70">IFERROR(O28/O27-1, "n/a")</f>
        <v>7.5399931210503146E-2</v>
      </c>
    </row>
    <row r="29" spans="1:83" x14ac:dyDescent="0.2">
      <c r="A29" s="5" t="s">
        <v>133</v>
      </c>
      <c r="B29" s="68">
        <v>3362.7665449578299</v>
      </c>
      <c r="C29" s="68">
        <v>1128.6473148975599</v>
      </c>
      <c r="D29" s="68">
        <v>2438.2194673143704</v>
      </c>
      <c r="E29" s="68">
        <v>2635.98302819431</v>
      </c>
      <c r="F29" s="68">
        <f t="shared" si="28"/>
        <v>9565.6163553640708</v>
      </c>
      <c r="G29" s="68">
        <v>2951.6131263020402</v>
      </c>
      <c r="I29" s="68">
        <v>20883.5848580651</v>
      </c>
      <c r="J29" s="68">
        <v>864.64992160607699</v>
      </c>
      <c r="K29" s="68">
        <v>882.80246541494796</v>
      </c>
      <c r="L29" s="68">
        <v>60.217011511213499</v>
      </c>
      <c r="M29" s="68">
        <v>8349.0217757824303</v>
      </c>
      <c r="N29" s="68">
        <v>65.508952286395498</v>
      </c>
      <c r="O29" s="68">
        <f t="shared" si="1"/>
        <v>31105.784984666167</v>
      </c>
      <c r="Q29" s="68">
        <v>242173.580012327</v>
      </c>
      <c r="R29" s="68">
        <v>45.871161803278596</v>
      </c>
      <c r="S29" s="68">
        <v>472.77066034426201</v>
      </c>
      <c r="T29" s="68">
        <v>579.32575667213109</v>
      </c>
      <c r="U29" s="68">
        <v>58750.006077262209</v>
      </c>
      <c r="V29" s="68">
        <v>5.8544294590163899</v>
      </c>
      <c r="W29" s="79">
        <f t="shared" si="9"/>
        <v>302027.40809786791</v>
      </c>
      <c r="Y29" s="68">
        <v>5952.8450401852197</v>
      </c>
      <c r="Z29" s="68">
        <v>11553.839517034201</v>
      </c>
      <c r="AA29" s="68">
        <v>110031.31809147453</v>
      </c>
      <c r="AB29" s="68">
        <f t="shared" si="23"/>
        <v>127538.00264869395</v>
      </c>
      <c r="AD29" s="68">
        <v>2253.6576533443699</v>
      </c>
      <c r="AE29" s="68">
        <v>16172.4172506957</v>
      </c>
      <c r="AF29" s="68">
        <v>106803.76294188452</v>
      </c>
      <c r="AG29" s="68">
        <f t="shared" si="24"/>
        <v>125229.83784592459</v>
      </c>
      <c r="AI29" s="68">
        <v>1359.1136618344901</v>
      </c>
      <c r="AJ29" s="68">
        <v>3379.5282169362104</v>
      </c>
      <c r="AK29" s="68">
        <v>85192.32706450815</v>
      </c>
      <c r="AL29" s="68">
        <f t="shared" si="25"/>
        <v>89930.968943278858</v>
      </c>
      <c r="AN29" s="68">
        <v>24.666458422872303</v>
      </c>
      <c r="AO29" s="68">
        <v>55.3647868389289</v>
      </c>
      <c r="AP29" s="68">
        <v>38754.438070868826</v>
      </c>
      <c r="AQ29" s="68">
        <f t="shared" si="26"/>
        <v>38834.469316130628</v>
      </c>
      <c r="AS29" s="68">
        <v>9540.9498969412198</v>
      </c>
      <c r="AT29" s="68">
        <v>31050.420197827301</v>
      </c>
      <c r="AU29" s="68">
        <v>263272.9700269996</v>
      </c>
      <c r="AV29" s="68">
        <f t="shared" si="27"/>
        <v>303864.34012176812</v>
      </c>
      <c r="AX29" s="68">
        <v>5240.67431528209</v>
      </c>
      <c r="AY29" s="68">
        <v>3677.6058493686</v>
      </c>
      <c r="AZ29" s="68">
        <v>647.33619071340001</v>
      </c>
      <c r="BB29" s="65">
        <f t="shared" ref="BB29" si="71">IFERROR(B29/B25-1, "n/a")</f>
        <v>0.42219965721519159</v>
      </c>
      <c r="BC29" s="65">
        <f t="shared" ref="BC29" si="72">IFERROR(C29/C25-1, "n/a")</f>
        <v>-0.26226541420783123</v>
      </c>
      <c r="BD29" s="65">
        <f t="shared" ref="BD29" si="73">IFERROR(D29/D25-1, "n/a")</f>
        <v>0.29300334923131843</v>
      </c>
      <c r="BE29" s="65">
        <f t="shared" ref="BE29" si="74">IFERROR(E29/E25-1, "n/a")</f>
        <v>-0.44610710778270357</v>
      </c>
      <c r="BF29" s="65">
        <f t="shared" ref="BF29" si="75">IFERROR(F29/F25-1, "n/a")</f>
        <v>-9.2367034015295002E-2</v>
      </c>
      <c r="BG29" s="65">
        <f t="shared" ref="BG29" si="76">IFERROR(G29/G25-1, "n/a")</f>
        <v>-0.16621876846955019</v>
      </c>
      <c r="BI29" s="65">
        <f t="shared" ref="BI29" si="77">IFERROR(I29/I25-1, "n/a")</f>
        <v>0.16721005768494224</v>
      </c>
      <c r="BJ29" s="65">
        <f t="shared" ref="BJ29" si="78">IFERROR(J29/J25-1, "n/a")</f>
        <v>-0.22111941552421621</v>
      </c>
      <c r="BK29" s="65">
        <f t="shared" ref="BK29" si="79">IFERROR(K29/K25-1, "n/a")</f>
        <v>-0.15621852045505491</v>
      </c>
      <c r="BL29" s="65">
        <f t="shared" ref="BL29" si="80">IFERROR(L29/L25-1, "n/a")</f>
        <v>-0.34104088537958188</v>
      </c>
      <c r="BM29" s="65">
        <f t="shared" ref="BM29" si="81">IFERROR(M29/M25-1, "n/a")</f>
        <v>-1.2529384945451305E-2</v>
      </c>
      <c r="BN29" s="65">
        <f t="shared" ref="BN29" si="82">IFERROR(N29/N25-1, "n/a")</f>
        <v>0.36126958183418734</v>
      </c>
      <c r="BO29" s="65">
        <f t="shared" ref="BO29" si="83">IFERROR(O29/O25-1, "n/a")</f>
        <v>8.5993125403816428E-2</v>
      </c>
      <c r="BQ29" s="65">
        <f t="shared" ref="BQ29" si="84">IFERROR(B29/B28-1, "n/a")</f>
        <v>3.1593717315070435E-3</v>
      </c>
      <c r="BR29" s="65">
        <f t="shared" ref="BR29" si="85">IFERROR(C29/C28-1, "n/a")</f>
        <v>-9.0791774482841925E-2</v>
      </c>
      <c r="BS29" s="65">
        <f t="shared" ref="BS29" si="86">IFERROR(D29/D28-1, "n/a")</f>
        <v>0.21445361002809493</v>
      </c>
      <c r="BT29" s="65">
        <f t="shared" ref="BT29" si="87">IFERROR(E29/E28-1, "n/a")</f>
        <v>7.7519182041735579E-2</v>
      </c>
      <c r="BU29" s="65">
        <f t="shared" ref="BU29" si="88">IFERROR(F29/F28-1, "n/a")</f>
        <v>5.7261584264643339E-2</v>
      </c>
      <c r="BV29" s="65">
        <f t="shared" ref="BV29" si="89">IFERROR(G29/G28-1, "n/a")</f>
        <v>0.1117771774060714</v>
      </c>
      <c r="BX29" s="65">
        <f t="shared" ref="BX29" si="90">IFERROR(I29/I28-1, "n/a")</f>
        <v>0.13565343405800379</v>
      </c>
      <c r="BY29" s="65">
        <f t="shared" ref="BY29" si="91">IFERROR(J29/J28-1, "n/a")</f>
        <v>-0.17607679668802156</v>
      </c>
      <c r="BZ29" s="65">
        <f t="shared" ref="BZ29" si="92">IFERROR(K29/K28-1, "n/a")</f>
        <v>-7.0301125299786715E-2</v>
      </c>
      <c r="CA29" s="65">
        <f t="shared" ref="CA29" si="93">IFERROR(L29/L28-1, "n/a")</f>
        <v>-0.3131166145144999</v>
      </c>
      <c r="CB29" s="65">
        <f t="shared" ref="CB29" si="94">IFERROR(M29/M28-1, "n/a")</f>
        <v>0.29032369991406348</v>
      </c>
      <c r="CC29" s="65">
        <f t="shared" ref="CC29" si="95">IFERROR(N29/N28-1, "n/a")</f>
        <v>1.1773108274992934</v>
      </c>
      <c r="CD29" s="65">
        <f t="shared" ref="CD29" si="96">IFERROR(O29/O28-1, "n/a")</f>
        <v>0.15307930652661872</v>
      </c>
    </row>
    <row r="30" spans="1:83" x14ac:dyDescent="0.2">
      <c r="A30" s="5" t="s">
        <v>138</v>
      </c>
      <c r="B30" s="68">
        <v>2708.9288415414699</v>
      </c>
      <c r="C30" s="68">
        <v>905.86416589700491</v>
      </c>
      <c r="D30" s="68">
        <v>2504.0162576981202</v>
      </c>
      <c r="E30" s="68">
        <v>3092.60356980915</v>
      </c>
      <c r="F30" s="68">
        <f t="shared" si="28"/>
        <v>9211.412834945746</v>
      </c>
      <c r="G30" s="68">
        <v>4054.78680891778</v>
      </c>
      <c r="I30" s="68">
        <v>17039.847650391701</v>
      </c>
      <c r="J30" s="68">
        <v>523.32298054177306</v>
      </c>
      <c r="K30" s="68">
        <v>741.55685362305405</v>
      </c>
      <c r="L30" s="68">
        <v>45.064275463498099</v>
      </c>
      <c r="M30" s="68">
        <v>7600.0266653775298</v>
      </c>
      <c r="N30" s="68">
        <v>57.736226168661801</v>
      </c>
      <c r="O30" s="68">
        <f t="shared" si="1"/>
        <v>26007.554651566214</v>
      </c>
      <c r="Q30" s="68">
        <v>197317.314713773</v>
      </c>
      <c r="R30" s="68">
        <v>40.916684650793499</v>
      </c>
      <c r="S30" s="68">
        <v>347.982382857142</v>
      </c>
      <c r="T30" s="68">
        <v>424.858413523808</v>
      </c>
      <c r="U30" s="68">
        <v>49545.060024523744</v>
      </c>
      <c r="V30" s="68">
        <v>20.593744714285702</v>
      </c>
      <c r="W30" s="79">
        <f t="shared" si="9"/>
        <v>247696.72596404277</v>
      </c>
      <c r="Y30" s="68">
        <v>6115.2322900869794</v>
      </c>
      <c r="Z30" s="68">
        <v>8703.8168852845301</v>
      </c>
      <c r="AA30" s="68">
        <v>89934.338841269782</v>
      </c>
      <c r="AB30" s="68">
        <f t="shared" si="23"/>
        <v>104753.38801664129</v>
      </c>
      <c r="AD30" s="68">
        <v>1679.47520842429</v>
      </c>
      <c r="AE30" s="68">
        <v>13918.865613604499</v>
      </c>
      <c r="AF30" s="68">
        <v>86189.542391122624</v>
      </c>
      <c r="AG30" s="68">
        <f t="shared" si="24"/>
        <v>101787.88321315142</v>
      </c>
      <c r="AI30" s="68">
        <v>1416.7053364344699</v>
      </c>
      <c r="AJ30" s="68">
        <v>3384.8721526772197</v>
      </c>
      <c r="AK30" s="68">
        <v>71572.844731650781</v>
      </c>
      <c r="AL30" s="68">
        <f t="shared" si="25"/>
        <v>76374.42222076247</v>
      </c>
      <c r="AN30" s="68">
        <v>39.097186542837704</v>
      </c>
      <c r="AO30" s="68">
        <v>51.948152405319398</v>
      </c>
      <c r="AP30" s="68">
        <v>30948.733456968188</v>
      </c>
      <c r="AQ30" s="68">
        <f t="shared" si="26"/>
        <v>31039.778795916343</v>
      </c>
      <c r="AS30" s="68">
        <v>9172.3156484029096</v>
      </c>
      <c r="AT30" s="68">
        <v>25955.606499160902</v>
      </c>
      <c r="AU30" s="68">
        <v>216747.99250707467</v>
      </c>
      <c r="AV30" s="68">
        <f t="shared" si="27"/>
        <v>251875.91465463847</v>
      </c>
      <c r="AX30" s="68">
        <v>4664.2868906367303</v>
      </c>
      <c r="AY30" s="68">
        <v>3194.8692663977599</v>
      </c>
      <c r="AZ30" s="68">
        <v>1352.2566779112501</v>
      </c>
      <c r="BB30" s="65">
        <f t="shared" ref="BB30" si="97">IFERROR(B30/B26-1, "n/a")</f>
        <v>-0.13393307677239175</v>
      </c>
      <c r="BC30" s="65">
        <f t="shared" ref="BC30" si="98">IFERROR(C30/C26-1, "n/a")</f>
        <v>-0.30681745353808243</v>
      </c>
      <c r="BD30" s="65">
        <f t="shared" ref="BD30" si="99">IFERROR(D30/D26-1, "n/a")</f>
        <v>0.20292010892943457</v>
      </c>
      <c r="BE30" s="65">
        <f t="shared" ref="BE30" si="100">IFERROR(E30/E26-1, "n/a")</f>
        <v>-8.1087486726661995E-3</v>
      </c>
      <c r="BF30" s="65">
        <f t="shared" ref="BF30" si="101">IFERROR(F30/F26-1, "n/a")</f>
        <v>-4.3881133050601151E-2</v>
      </c>
      <c r="BG30" s="65">
        <f t="shared" ref="BG30" si="102">IFERROR(G30/G26-1, "n/a")</f>
        <v>0.63969586274897239</v>
      </c>
      <c r="BI30" s="65">
        <f t="shared" ref="BI30" si="103">IFERROR(I30/I26-1, "n/a")</f>
        <v>-9.3252991853633005E-2</v>
      </c>
      <c r="BJ30" s="65">
        <f t="shared" ref="BJ30" si="104">IFERROR(J30/J26-1, "n/a")</f>
        <v>-0.37746270149629424</v>
      </c>
      <c r="BK30" s="65">
        <f t="shared" ref="BK30" si="105">IFERROR(K30/K26-1, "n/a")</f>
        <v>-0.23131821556368848</v>
      </c>
      <c r="BL30" s="65">
        <f t="shared" ref="BL30" si="106">IFERROR(L30/L26-1, "n/a")</f>
        <v>-0.77730732230162713</v>
      </c>
      <c r="BM30" s="65">
        <f t="shared" ref="BM30" si="107">IFERROR(M30/M26-1, "n/a")</f>
        <v>8.4637714501515582E-2</v>
      </c>
      <c r="BN30" s="65">
        <f t="shared" ref="BN30" si="108">IFERROR(N30/N26-1, "n/a")</f>
        <v>0.66422174400888334</v>
      </c>
      <c r="BO30" s="65">
        <f t="shared" ref="BO30" si="109">IFERROR(O30/O26-1, "n/a")</f>
        <v>-6.5876021231460857E-2</v>
      </c>
      <c r="BQ30" s="65">
        <f t="shared" ref="BQ30" si="110">IFERROR(B30/B29-1, "n/a")</f>
        <v>-0.19443446182629942</v>
      </c>
      <c r="BR30" s="65">
        <f t="shared" ref="BR30" si="111">IFERROR(C30/C29-1, "n/a")</f>
        <v>-0.19738951757553735</v>
      </c>
      <c r="BS30" s="65">
        <f t="shared" ref="BS30" si="112">IFERROR(D30/D29-1, "n/a")</f>
        <v>2.6985589798535603E-2</v>
      </c>
      <c r="BT30" s="65">
        <f t="shared" ref="BT30" si="113">IFERROR(E30/E29-1, "n/a")</f>
        <v>0.17322590347921629</v>
      </c>
      <c r="BU30" s="65">
        <f t="shared" ref="BU30" si="114">IFERROR(F30/F29-1, "n/a")</f>
        <v>-3.7028823575984138E-2</v>
      </c>
      <c r="BV30" s="65">
        <f t="shared" ref="BV30" si="115">IFERROR(G30/G29-1, "n/a")</f>
        <v>0.3737528041142244</v>
      </c>
      <c r="BX30" s="65">
        <f t="shared" ref="BX30" si="116">IFERROR(I30/I29-1, "n/a")</f>
        <v>-0.18405543079874875</v>
      </c>
      <c r="BY30" s="65">
        <f t="shared" ref="BY30" si="117">IFERROR(J30/J29-1, "n/a")</f>
        <v>-0.39475738392515336</v>
      </c>
      <c r="BZ30" s="65">
        <f t="shared" ref="BZ30" si="118">IFERROR(K30/K29-1, "n/a")</f>
        <v>-0.15999684790810309</v>
      </c>
      <c r="CA30" s="65">
        <f t="shared" ref="CA30" si="119">IFERROR(L30/L29-1, "n/a")</f>
        <v>-0.25163547089834715</v>
      </c>
      <c r="CB30" s="65">
        <f t="shared" ref="CB30" si="120">IFERROR(M30/M29-1, "n/a")</f>
        <v>-8.9710523043247004E-2</v>
      </c>
      <c r="CC30" s="65">
        <f t="shared" ref="CC30" si="121">IFERROR(N30/N29-1, "n/a")</f>
        <v>-0.11865135750839795</v>
      </c>
      <c r="CD30" s="65">
        <f t="shared" ref="CD30" si="122">IFERROR(O30/O29-1, "n/a")</f>
        <v>-0.1638997484105662</v>
      </c>
    </row>
    <row r="31" spans="1:83" x14ac:dyDescent="0.2">
      <c r="A31" s="5" t="s">
        <v>139</v>
      </c>
      <c r="B31" s="68">
        <v>2294.9203730033496</v>
      </c>
      <c r="C31" s="68">
        <v>759.45983667346502</v>
      </c>
      <c r="D31" s="68">
        <v>2220.62707195339</v>
      </c>
      <c r="E31" s="68">
        <v>2441.2135724831601</v>
      </c>
      <c r="F31" s="68">
        <f t="shared" si="28"/>
        <v>7716.2208541133641</v>
      </c>
      <c r="G31" s="68">
        <v>3081.6594933678298</v>
      </c>
      <c r="I31" s="68">
        <v>14878.321266384899</v>
      </c>
      <c r="J31" s="68">
        <v>666.63667369500308</v>
      </c>
      <c r="K31" s="68">
        <v>954.4355608897589</v>
      </c>
      <c r="L31" s="68">
        <v>31.340070908529899</v>
      </c>
      <c r="M31" s="68">
        <v>6763.3258692699901</v>
      </c>
      <c r="N31" s="68">
        <v>47.756060800615494</v>
      </c>
      <c r="O31" s="68">
        <f t="shared" si="1"/>
        <v>23341.815501948797</v>
      </c>
      <c r="Q31" s="68">
        <v>191632.878025671</v>
      </c>
      <c r="R31" s="68">
        <v>34.259273515624997</v>
      </c>
      <c r="S31" s="68">
        <v>546.66624528124999</v>
      </c>
      <c r="T31" s="68">
        <v>364.57266103281199</v>
      </c>
      <c r="U31" s="68">
        <v>47329.873707531195</v>
      </c>
      <c r="V31" s="68">
        <v>5.691606421875</v>
      </c>
      <c r="W31" s="79">
        <f t="shared" si="9"/>
        <v>239913.94151945377</v>
      </c>
      <c r="Y31" s="68">
        <v>5107.7477395363103</v>
      </c>
      <c r="Z31" s="68">
        <v>7812.7323623007896</v>
      </c>
      <c r="AA31" s="68">
        <v>87215.766424203088</v>
      </c>
      <c r="AB31" s="68">
        <f t="shared" si="23"/>
        <v>100136.2465260402</v>
      </c>
      <c r="AD31" s="68">
        <v>1253.36228238479</v>
      </c>
      <c r="AE31" s="68">
        <v>12568.184346071301</v>
      </c>
      <c r="AF31" s="68">
        <v>83806.427844470236</v>
      </c>
      <c r="AG31" s="68">
        <f t="shared" si="24"/>
        <v>97627.974472926318</v>
      </c>
      <c r="AI31" s="68">
        <v>1355.11083219227</v>
      </c>
      <c r="AJ31" s="68">
        <v>2964.9715592016901</v>
      </c>
      <c r="AK31" s="68">
        <v>68891.74725078122</v>
      </c>
      <c r="AL31" s="68">
        <f t="shared" si="25"/>
        <v>73211.829642175173</v>
      </c>
      <c r="AN31" s="68">
        <v>31.824800445293402</v>
      </c>
      <c r="AO31" s="68">
        <v>51.890753262186699</v>
      </c>
      <c r="AP31" s="68">
        <v>29861.560848218749</v>
      </c>
      <c r="AQ31" s="68">
        <f t="shared" si="26"/>
        <v>29945.276401926229</v>
      </c>
      <c r="AS31" s="68">
        <v>7684.3960536680897</v>
      </c>
      <c r="AT31" s="68">
        <v>23293.997514311599</v>
      </c>
      <c r="AU31" s="68">
        <v>210052.38067123533</v>
      </c>
      <c r="AV31" s="68">
        <f t="shared" si="27"/>
        <v>241030.77423921501</v>
      </c>
      <c r="AX31" s="68">
        <v>4175.8447769165005</v>
      </c>
      <c r="AY31" s="68">
        <v>2337.8474786266097</v>
      </c>
      <c r="AZ31" s="68">
        <v>1202.5285985702701</v>
      </c>
      <c r="BB31" s="65">
        <f t="shared" ref="BB31:BB32" si="123">IFERROR(B31/B27-1, "n/a")</f>
        <v>-0.16507188522812311</v>
      </c>
      <c r="BC31" s="65">
        <f t="shared" ref="BC31:BC32" si="124">IFERROR(C31/C27-1, "n/a")</f>
        <v>-0.31784149453520061</v>
      </c>
      <c r="BD31" s="65">
        <f t="shared" ref="BD31:BD32" si="125">IFERROR(D31/D27-1, "n/a")</f>
        <v>0.22333544832747365</v>
      </c>
      <c r="BE31" s="65">
        <f t="shared" ref="BE31:BE32" si="126">IFERROR(E31/E27-1, "n/a")</f>
        <v>-0.14236977168470666</v>
      </c>
      <c r="BF31" s="65">
        <f t="shared" ref="BF31:BF32" si="127">IFERROR(F31/F27-1, "n/a")</f>
        <v>-9.4728133415043603E-2</v>
      </c>
      <c r="BG31" s="65">
        <f t="shared" ref="BG31:BG32" si="128">IFERROR(G31/G27-1, "n/a")</f>
        <v>0.17632114193146742</v>
      </c>
      <c r="BI31" s="65">
        <f t="shared" ref="BI31:BI32" si="129">IFERROR(I31/I27-1, "n/a")</f>
        <v>-0.10139622591452258</v>
      </c>
      <c r="BJ31" s="65">
        <f t="shared" ref="BJ31:BJ32" si="130">IFERROR(J31/J27-1, "n/a")</f>
        <v>-0.29341418611580861</v>
      </c>
      <c r="BK31" s="65">
        <f t="shared" ref="BK31:BK32" si="131">IFERROR(K31/K27-1, "n/a")</f>
        <v>0.58418493529874782</v>
      </c>
      <c r="BL31" s="65">
        <f t="shared" ref="BL31:BL32" si="132">IFERROR(L31/L27-1, "n/a")</f>
        <v>-0.75878034561048291</v>
      </c>
      <c r="BM31" s="65">
        <f t="shared" ref="BM31:BM32" si="133">IFERROR(M31/M27-1, "n/a")</f>
        <v>-6.9424609055594999E-3</v>
      </c>
      <c r="BN31" s="65">
        <f t="shared" ref="BN31:BN32" si="134">IFERROR(N31/N27-1, "n/a")</f>
        <v>0.15765293681294201</v>
      </c>
      <c r="BO31" s="65">
        <f t="shared" ref="BO31:BO32" si="135">IFERROR(O31/O27-1, "n/a")</f>
        <v>-6.9486562932324247E-2</v>
      </c>
      <c r="BQ31" s="65">
        <f t="shared" ref="BQ31:BQ32" si="136">IFERROR(B31/B30-1, "n/a")</f>
        <v>-0.1528310608197947</v>
      </c>
      <c r="BR31" s="65">
        <f t="shared" ref="BR31:BR32" si="137">IFERROR(C31/C30-1, "n/a")</f>
        <v>-0.16161841337279015</v>
      </c>
      <c r="BS31" s="65">
        <f t="shared" ref="BS31:BS32" si="138">IFERROR(D31/D30-1, "n/a")</f>
        <v>-0.11317386014308184</v>
      </c>
      <c r="BT31" s="65">
        <f t="shared" ref="BT31:BT32" si="139">IFERROR(E31/E30-1, "n/a")</f>
        <v>-0.2106283533023886</v>
      </c>
      <c r="BU31" s="65">
        <f t="shared" ref="BU31:BU32" si="140">IFERROR(F31/F30-1, "n/a")</f>
        <v>-0.1623195059893533</v>
      </c>
      <c r="BV31" s="65">
        <f t="shared" ref="BV31:BV32" si="141">IFERROR(G31/G30-1, "n/a")</f>
        <v>-0.23999469304026799</v>
      </c>
      <c r="BX31" s="65">
        <f t="shared" ref="BX31:BX32" si="142">IFERROR(I31/I30-1, "n/a")</f>
        <v>-0.12685127404628604</v>
      </c>
      <c r="BY31" s="65">
        <f t="shared" ref="BY31:BY32" si="143">IFERROR(J31/J30-1, "n/a")</f>
        <v>0.27385323878738088</v>
      </c>
      <c r="BZ31" s="65">
        <f t="shared" ref="BZ31:BZ32" si="144">IFERROR(K31/K30-1, "n/a")</f>
        <v>0.28706997477891916</v>
      </c>
      <c r="CA31" s="65">
        <f t="shared" ref="CA31:CA32" si="145">IFERROR(L31/L30-1, "n/a")</f>
        <v>-0.30454732521073713</v>
      </c>
      <c r="CB31" s="65">
        <f t="shared" ref="CB31:CB32" si="146">IFERROR(M31/M30-1, "n/a")</f>
        <v>-0.11009182374572324</v>
      </c>
      <c r="CC31" s="65">
        <f t="shared" ref="CC31:CC32" si="147">IFERROR(N31/N30-1, "n/a")</f>
        <v>-0.17285794431544199</v>
      </c>
      <c r="CD31" s="65">
        <f t="shared" ref="CD31:CD32" si="148">IFERROR(O31/O30-1, "n/a")</f>
        <v>-0.10249864646374518</v>
      </c>
    </row>
    <row r="32" spans="1:83" x14ac:dyDescent="0.2">
      <c r="A32" s="5" t="s">
        <v>142</v>
      </c>
      <c r="B32" s="68">
        <v>1808.11862428835</v>
      </c>
      <c r="C32" s="68">
        <v>762.09077348302401</v>
      </c>
      <c r="D32" s="68">
        <v>1744.84354770714</v>
      </c>
      <c r="E32" s="68">
        <v>2906.4236891985101</v>
      </c>
      <c r="F32" s="68">
        <f t="shared" si="28"/>
        <v>7221.4766346770239</v>
      </c>
      <c r="G32" s="68">
        <v>2907.4791657164997</v>
      </c>
      <c r="I32" s="68">
        <v>14111.8384658711</v>
      </c>
      <c r="J32" s="68">
        <v>405.59300501242001</v>
      </c>
      <c r="K32" s="68">
        <v>567.20288654232706</v>
      </c>
      <c r="L32" s="68">
        <v>54.683389902666399</v>
      </c>
      <c r="M32" s="68">
        <v>5786.70286985441</v>
      </c>
      <c r="N32" s="68">
        <v>53.573985405081402</v>
      </c>
      <c r="O32" s="68">
        <f t="shared" si="1"/>
        <v>20979.594602588004</v>
      </c>
      <c r="Q32" s="68">
        <v>184411.81359210901</v>
      </c>
      <c r="R32" s="68">
        <v>24.888009906250002</v>
      </c>
      <c r="S32" s="68">
        <v>495.47768898437499</v>
      </c>
      <c r="T32" s="68">
        <v>337.66821593421798</v>
      </c>
      <c r="U32" s="68">
        <v>45516.433912921872</v>
      </c>
      <c r="V32" s="68">
        <v>11.616535031250001</v>
      </c>
      <c r="W32" s="79">
        <f t="shared" si="9"/>
        <v>230797.89795488695</v>
      </c>
      <c r="Y32" s="68">
        <v>4774.6314548355103</v>
      </c>
      <c r="Z32" s="68">
        <v>6603.7256176381707</v>
      </c>
      <c r="AA32" s="68">
        <v>84137.115115703098</v>
      </c>
      <c r="AB32" s="68">
        <f t="shared" si="23"/>
        <v>95515.472188176776</v>
      </c>
      <c r="AD32" s="68">
        <v>1389.4362394833802</v>
      </c>
      <c r="AE32" s="68">
        <v>11694.6553015592</v>
      </c>
      <c r="AF32" s="68">
        <v>80496.083546793525</v>
      </c>
      <c r="AG32" s="68">
        <f t="shared" si="24"/>
        <v>93580.175087836105</v>
      </c>
      <c r="AI32" s="68">
        <v>1057.4089403581399</v>
      </c>
      <c r="AJ32" s="68">
        <v>2681.2136833906397</v>
      </c>
      <c r="AK32" s="68">
        <v>66164.699292390578</v>
      </c>
      <c r="AL32" s="68">
        <f t="shared" si="25"/>
        <v>69903.321916139364</v>
      </c>
      <c r="AN32" s="68">
        <v>14.5632084262344</v>
      </c>
      <c r="AO32" s="68">
        <v>37.954331141942397</v>
      </c>
      <c r="AP32" s="68">
        <v>29769.212773546849</v>
      </c>
      <c r="AQ32" s="68">
        <f t="shared" si="26"/>
        <v>29821.730313115026</v>
      </c>
      <c r="AS32" s="68">
        <v>7206.9134262508005</v>
      </c>
      <c r="AT32" s="68">
        <v>20941.640271445998</v>
      </c>
      <c r="AU32" s="68">
        <v>201028.68518133985</v>
      </c>
      <c r="AV32" s="68">
        <f t="shared" si="27"/>
        <v>229177.23887903665</v>
      </c>
      <c r="AX32" s="68">
        <v>3351.6992476888299</v>
      </c>
      <c r="AY32" s="68">
        <v>2252.91677919633</v>
      </c>
      <c r="AZ32" s="68">
        <v>1616.8606077918701</v>
      </c>
      <c r="BB32" s="65">
        <f t="shared" si="123"/>
        <v>-0.46061342085229884</v>
      </c>
      <c r="BC32" s="65">
        <f t="shared" si="124"/>
        <v>-0.38607996431162483</v>
      </c>
      <c r="BD32" s="65">
        <f t="shared" si="125"/>
        <v>-0.13091025075719798</v>
      </c>
      <c r="BE32" s="65">
        <f t="shared" si="126"/>
        <v>0.18806807280439308</v>
      </c>
      <c r="BF32" s="65">
        <f t="shared" si="127"/>
        <v>-0.2018298096152169</v>
      </c>
      <c r="BG32" s="65">
        <f t="shared" si="128"/>
        <v>9.515334222580929E-2</v>
      </c>
      <c r="BI32" s="65">
        <f t="shared" si="129"/>
        <v>-0.23259546081001736</v>
      </c>
      <c r="BJ32" s="65">
        <f t="shared" si="130"/>
        <v>-0.61351122624283172</v>
      </c>
      <c r="BK32" s="65">
        <f t="shared" si="131"/>
        <v>-0.40266604817732166</v>
      </c>
      <c r="BL32" s="65">
        <f t="shared" si="132"/>
        <v>-0.37623752751043538</v>
      </c>
      <c r="BM32" s="65">
        <f t="shared" si="133"/>
        <v>-0.10567728078130134</v>
      </c>
      <c r="BN32" s="65">
        <f t="shared" si="134"/>
        <v>0.78063019516490484</v>
      </c>
      <c r="BO32" s="65">
        <f t="shared" si="135"/>
        <v>-0.22229461794688754</v>
      </c>
      <c r="BQ32" s="65">
        <f t="shared" si="136"/>
        <v>-0.21212141146227437</v>
      </c>
      <c r="BR32" s="65">
        <f t="shared" si="137"/>
        <v>3.4642211246915799E-3</v>
      </c>
      <c r="BS32" s="65">
        <f t="shared" si="138"/>
        <v>-0.21425638291787719</v>
      </c>
      <c r="BT32" s="65">
        <f t="shared" si="139"/>
        <v>0.19056510334003529</v>
      </c>
      <c r="BU32" s="65">
        <f t="shared" si="140"/>
        <v>-6.4117425977070375E-2</v>
      </c>
      <c r="BV32" s="65">
        <f t="shared" si="141"/>
        <v>-5.6521600788857707E-2</v>
      </c>
      <c r="BX32" s="65">
        <f t="shared" si="142"/>
        <v>-5.1516752917920905E-2</v>
      </c>
      <c r="BY32" s="65">
        <f t="shared" si="143"/>
        <v>-0.39158312013601393</v>
      </c>
      <c r="BZ32" s="65">
        <f t="shared" si="144"/>
        <v>-0.40571903459510639</v>
      </c>
      <c r="CA32" s="65">
        <f t="shared" si="145"/>
        <v>0.74483938030220265</v>
      </c>
      <c r="CB32" s="65">
        <f t="shared" si="146"/>
        <v>-0.14439981427672854</v>
      </c>
      <c r="CC32" s="65">
        <f t="shared" si="147"/>
        <v>0.12182588988560217</v>
      </c>
      <c r="CD32" s="65">
        <f t="shared" si="148"/>
        <v>-0.10120124971271294</v>
      </c>
    </row>
    <row r="33" spans="1:82" x14ac:dyDescent="0.2">
      <c r="A33" s="5" t="s">
        <v>145</v>
      </c>
      <c r="B33" s="68">
        <v>3257.6418642992303</v>
      </c>
      <c r="C33" s="68">
        <v>1061.4494054352401</v>
      </c>
      <c r="D33" s="68">
        <v>2193.0549899514199</v>
      </c>
      <c r="E33" s="68">
        <v>2490.1495762719996</v>
      </c>
      <c r="F33" s="68">
        <f t="shared" si="28"/>
        <v>9002.2958359578897</v>
      </c>
      <c r="G33" s="68">
        <v>3981.41735883705</v>
      </c>
      <c r="I33" s="68">
        <v>14742.544854579599</v>
      </c>
      <c r="J33" s="68">
        <v>362.16278335994201</v>
      </c>
      <c r="K33" s="68">
        <v>679.13423556726093</v>
      </c>
      <c r="L33" s="68">
        <v>58.606192430354405</v>
      </c>
      <c r="M33" s="68">
        <v>4998.9793753178801</v>
      </c>
      <c r="N33" s="68">
        <v>53.0425633542377</v>
      </c>
      <c r="O33" s="68">
        <f t="shared" si="1"/>
        <v>20894.470004609273</v>
      </c>
      <c r="Q33" s="68">
        <v>205857.87325874201</v>
      </c>
      <c r="R33" s="68">
        <v>27.362934588709638</v>
      </c>
      <c r="S33" s="68">
        <v>469.83856188709598</v>
      </c>
      <c r="T33" s="68">
        <v>229.41693956451499</v>
      </c>
      <c r="U33" s="68">
        <v>50038.986474272097</v>
      </c>
      <c r="V33" s="68">
        <v>10.950161193548299</v>
      </c>
      <c r="W33" s="79">
        <f t="shared" si="9"/>
        <v>256634.42833024799</v>
      </c>
      <c r="Y33" s="68">
        <v>5859.1556645910396</v>
      </c>
      <c r="Z33" s="68">
        <v>7144.57825844334</v>
      </c>
      <c r="AA33" s="68">
        <v>90997.303777917172</v>
      </c>
      <c r="AB33" s="68">
        <f t="shared" si="23"/>
        <v>104001.03770095155</v>
      </c>
      <c r="AD33" s="68">
        <v>2017.00142678321</v>
      </c>
      <c r="AE33" s="68">
        <v>11446.159571705299</v>
      </c>
      <c r="AF33" s="68">
        <v>87761.293861701721</v>
      </c>
      <c r="AG33" s="68">
        <f t="shared" si="24"/>
        <v>101224.45486019024</v>
      </c>
      <c r="AI33" s="68">
        <v>1126.1387445836501</v>
      </c>
      <c r="AJ33" s="68">
        <v>2303.7321744606502</v>
      </c>
      <c r="AK33" s="68">
        <v>77875.830690628994</v>
      </c>
      <c r="AL33" s="68">
        <f t="shared" si="25"/>
        <v>81305.701609673299</v>
      </c>
      <c r="AN33" s="68">
        <v>44.785164513958399</v>
      </c>
      <c r="AO33" s="68">
        <v>58.411532636523702</v>
      </c>
      <c r="AP33" s="68">
        <v>37720.63519967733</v>
      </c>
      <c r="AQ33" s="68">
        <f t="shared" si="26"/>
        <v>37823.831896827811</v>
      </c>
      <c r="AS33" s="68">
        <v>8957.5106714439498</v>
      </c>
      <c r="AT33" s="68">
        <v>20836.058471972799</v>
      </c>
      <c r="AU33" s="68">
        <v>218913.79313056968</v>
      </c>
      <c r="AV33" s="68">
        <f t="shared" si="27"/>
        <v>248707.36227398642</v>
      </c>
      <c r="AX33" s="68">
        <v>4633.0120315079803</v>
      </c>
      <c r="AY33" s="68">
        <v>2815.9293376753203</v>
      </c>
      <c r="AZ33" s="68">
        <v>1553.3544667746</v>
      </c>
      <c r="BB33" s="65">
        <f t="shared" ref="BB33:BB35" si="149">IFERROR(B33/B29-1, "n/a")</f>
        <v>-3.1261367464305412E-2</v>
      </c>
      <c r="BC33" s="65">
        <f t="shared" ref="BC33:BC35" si="150">IFERROR(C33/C29-1, "n/a")</f>
        <v>-5.9538447994641142E-2</v>
      </c>
      <c r="BD33" s="65">
        <f t="shared" ref="BD33:BD35" si="151">IFERROR(D33/D29-1, "n/a")</f>
        <v>-0.1005506192734128</v>
      </c>
      <c r="BE33" s="65">
        <f t="shared" ref="BE33:BE35" si="152">IFERROR(E33/E29-1, "n/a")</f>
        <v>-5.5324124003259811E-2</v>
      </c>
      <c r="BF33" s="65">
        <f t="shared" ref="BF33:BF35" si="153">IFERROR(F33/F29-1, "n/a")</f>
        <v>-5.8890143455344601E-2</v>
      </c>
      <c r="BG33" s="65">
        <f t="shared" ref="BG33:BG35" si="154">IFERROR(G33/G29-1, "n/a")</f>
        <v>0.34889539667592251</v>
      </c>
      <c r="BI33" s="65">
        <f t="shared" ref="BI33:BI35" si="155">IFERROR(I33/I29-1, "n/a")</f>
        <v>-0.294060624419752</v>
      </c>
      <c r="BJ33" s="65">
        <f t="shared" ref="BJ33:BJ35" si="156">IFERROR(J33/J29-1, "n/a")</f>
        <v>-0.58114518453060293</v>
      </c>
      <c r="BK33" s="65">
        <f t="shared" ref="BK33:BK35" si="157">IFERROR(K33/K29-1, "n/a")</f>
        <v>-0.23070645792992417</v>
      </c>
      <c r="BL33" s="65">
        <f t="shared" ref="BL33:BL35" si="158">IFERROR(L33/L29-1, "n/a")</f>
        <v>-2.675023287329914E-2</v>
      </c>
      <c r="BM33" s="65">
        <f t="shared" ref="BM33:BM35" si="159">IFERROR(M33/M29-1, "n/a")</f>
        <v>-0.40124969013517753</v>
      </c>
      <c r="BN33" s="65">
        <f t="shared" ref="BN33:BN35" si="160">IFERROR(N33/N29-1, "n/a")</f>
        <v>-0.19030053904169586</v>
      </c>
      <c r="BO33" s="65">
        <f t="shared" ref="BO33:BO35" si="161">IFERROR(O33/O29-1, "n/a")</f>
        <v>-0.328277038663086</v>
      </c>
      <c r="BQ33" s="65">
        <f t="shared" ref="BQ33:BQ35" si="162">IFERROR(B33/B32-1, "n/a")</f>
        <v>0.80167485724637788</v>
      </c>
      <c r="BR33" s="65">
        <f t="shared" ref="BR33:BR35" si="163">IFERROR(C33/C32-1, "n/a")</f>
        <v>0.39281230316441373</v>
      </c>
      <c r="BS33" s="65">
        <f t="shared" ref="BS33:BS35" si="164">IFERROR(D33/D32-1, "n/a")</f>
        <v>0.25687772570398337</v>
      </c>
      <c r="BT33" s="65">
        <f t="shared" ref="BT33:BT35" si="165">IFERROR(E33/E32-1, "n/a")</f>
        <v>-0.14322554363755002</v>
      </c>
      <c r="BU33" s="65">
        <f t="shared" ref="BU33:BU35" si="166">IFERROR(F33/F32-1, "n/a")</f>
        <v>0.24660042417495287</v>
      </c>
      <c r="BV33" s="65">
        <f t="shared" ref="BV33:BV35" si="167">IFERROR(G33/G32-1, "n/a")</f>
        <v>0.3693708989504989</v>
      </c>
      <c r="BX33" s="65">
        <f t="shared" ref="BX33:BX35" si="168">IFERROR(I33/I32-1, "n/a")</f>
        <v>4.4693424618899691E-2</v>
      </c>
      <c r="BY33" s="65">
        <f t="shared" ref="BY33:BY35" si="169">IFERROR(J33/J32-1, "n/a")</f>
        <v>-0.1070783300396122</v>
      </c>
      <c r="BZ33" s="65">
        <f t="shared" ref="BZ33:BZ35" si="170">IFERROR(K33/K32-1, "n/a")</f>
        <v>0.19733917383119848</v>
      </c>
      <c r="CA33" s="65">
        <f t="shared" ref="CA33:CA35" si="171">IFERROR(L33/L32-1, "n/a")</f>
        <v>7.173663766402183E-2</v>
      </c>
      <c r="CB33" s="65">
        <f t="shared" ref="CB33:CB35" si="172">IFERROR(M33/M32-1, "n/a")</f>
        <v>-0.13612648035553077</v>
      </c>
      <c r="CC33" s="65">
        <f t="shared" ref="CC33:CC35" si="173">IFERROR(N33/N32-1, "n/a")</f>
        <v>-9.9194048534103629E-3</v>
      </c>
      <c r="CD33" s="65">
        <f t="shared" ref="CD33:CD35" si="174">IFERROR(O33/O32-1, "n/a")</f>
        <v>-4.0574948940257372E-3</v>
      </c>
    </row>
    <row r="34" spans="1:82" x14ac:dyDescent="0.2">
      <c r="A34" s="5" t="s">
        <v>146</v>
      </c>
      <c r="B34" s="68">
        <v>2819.8820397658501</v>
      </c>
      <c r="C34" s="68">
        <v>711.5245035704171</v>
      </c>
      <c r="D34" s="68">
        <v>1258.9835556363398</v>
      </c>
      <c r="E34" s="68">
        <v>2191.01094108188</v>
      </c>
      <c r="F34" s="68">
        <f t="shared" si="28"/>
        <v>6981.4010400544867</v>
      </c>
      <c r="G34" s="68">
        <v>2870.6170868373697</v>
      </c>
      <c r="I34" s="68">
        <v>10419.678436816499</v>
      </c>
      <c r="J34" s="68">
        <v>258.896117506861</v>
      </c>
      <c r="K34" s="68">
        <v>641.91053021213304</v>
      </c>
      <c r="L34" s="68">
        <v>48.794454329600995</v>
      </c>
      <c r="M34" s="68">
        <v>4096.0782801427104</v>
      </c>
      <c r="N34" s="68">
        <v>41.479582488145503</v>
      </c>
      <c r="O34" s="68">
        <f t="shared" si="1"/>
        <v>15506.837401495952</v>
      </c>
      <c r="Q34" s="68">
        <v>174659.79881314302</v>
      </c>
      <c r="R34" s="68">
        <v>17.88691453225805</v>
      </c>
      <c r="S34" s="68">
        <v>510.14361945161198</v>
      </c>
      <c r="T34" s="68">
        <v>155.52608537096759</v>
      </c>
      <c r="U34" s="68">
        <v>43023.329280334619</v>
      </c>
      <c r="V34" s="68">
        <v>16.193655677419301</v>
      </c>
      <c r="W34" s="79">
        <f t="shared" si="9"/>
        <v>218382.8783685099</v>
      </c>
      <c r="Y34" s="68">
        <v>4324.28204411355</v>
      </c>
      <c r="Z34" s="68">
        <v>5598.6478363021206</v>
      </c>
      <c r="AA34" s="68">
        <v>75650.960757483786</v>
      </c>
      <c r="AB34" s="68">
        <f t="shared" si="23"/>
        <v>85573.890637899458</v>
      </c>
      <c r="AD34" s="68">
        <v>1836.2162249784901</v>
      </c>
      <c r="AE34" s="68">
        <v>8222.3664132042304</v>
      </c>
      <c r="AF34" s="68">
        <v>74123.216693268696</v>
      </c>
      <c r="AG34" s="68">
        <f t="shared" si="24"/>
        <v>84181.799331451417</v>
      </c>
      <c r="AI34" s="68">
        <v>820.90277096244006</v>
      </c>
      <c r="AJ34" s="68">
        <v>1685.8231519896401</v>
      </c>
      <c r="AK34" s="68">
        <v>68608.700917758048</v>
      </c>
      <c r="AL34" s="68">
        <f t="shared" si="25"/>
        <v>71115.426840710134</v>
      </c>
      <c r="AN34" s="68">
        <v>6.8848105455568298</v>
      </c>
      <c r="AO34" s="68">
        <v>33.324842751030403</v>
      </c>
      <c r="AP34" s="68">
        <v>31622.81213987089</v>
      </c>
      <c r="AQ34" s="68">
        <f t="shared" si="26"/>
        <v>31663.021793167478</v>
      </c>
      <c r="AS34" s="68">
        <v>6974.5162295089303</v>
      </c>
      <c r="AT34" s="68">
        <v>15473.5125587449</v>
      </c>
      <c r="AU34" s="68">
        <v>186760.06622863913</v>
      </c>
      <c r="AV34" s="68">
        <f t="shared" si="27"/>
        <v>209208.09501689297</v>
      </c>
      <c r="AX34" s="68">
        <v>3441.17999304044</v>
      </c>
      <c r="AY34" s="68">
        <v>2350.4601212382599</v>
      </c>
      <c r="AZ34" s="68">
        <v>1189.7609257757799</v>
      </c>
      <c r="BB34" s="65">
        <f t="shared" si="149"/>
        <v>4.0958328813555767E-2</v>
      </c>
      <c r="BC34" s="65">
        <f t="shared" si="150"/>
        <v>-0.21453510321180302</v>
      </c>
      <c r="BD34" s="65">
        <f t="shared" si="151"/>
        <v>-0.49721430451346504</v>
      </c>
      <c r="BE34" s="65">
        <f t="shared" si="152"/>
        <v>-0.29153191101790943</v>
      </c>
      <c r="BF34" s="65">
        <f t="shared" si="153"/>
        <v>-0.24209226476433288</v>
      </c>
      <c r="BG34" s="65">
        <f t="shared" si="154"/>
        <v>-0.29204241255694141</v>
      </c>
      <c r="BI34" s="65">
        <f t="shared" si="155"/>
        <v>-0.38851105651892504</v>
      </c>
      <c r="BJ34" s="65">
        <f t="shared" si="156"/>
        <v>-0.50528425631368734</v>
      </c>
      <c r="BK34" s="65">
        <f t="shared" si="157"/>
        <v>-0.13437448918997241</v>
      </c>
      <c r="BL34" s="65">
        <f t="shared" si="158"/>
        <v>8.277463307103039E-2</v>
      </c>
      <c r="BM34" s="65">
        <f t="shared" si="159"/>
        <v>-0.46104422254165356</v>
      </c>
      <c r="BN34" s="65">
        <f t="shared" si="160"/>
        <v>-0.28156747954094918</v>
      </c>
      <c r="BO34" s="65">
        <f t="shared" si="161"/>
        <v>-0.40375642349896568</v>
      </c>
      <c r="BQ34" s="65">
        <f t="shared" si="162"/>
        <v>-0.13437935867991713</v>
      </c>
      <c r="BR34" s="65">
        <f t="shared" si="163"/>
        <v>-0.3296670572078173</v>
      </c>
      <c r="BS34" s="65">
        <f t="shared" si="164"/>
        <v>-0.42592248648346542</v>
      </c>
      <c r="BT34" s="65">
        <f t="shared" si="165"/>
        <v>-0.12012878183725806</v>
      </c>
      <c r="BU34" s="65">
        <f t="shared" si="166"/>
        <v>-0.22448660127690301</v>
      </c>
      <c r="BV34" s="65">
        <f t="shared" si="167"/>
        <v>-0.27899618951883476</v>
      </c>
      <c r="BX34" s="65">
        <f t="shared" si="168"/>
        <v>-0.2932238945449267</v>
      </c>
      <c r="BY34" s="65">
        <f t="shared" si="169"/>
        <v>-0.28513881215245573</v>
      </c>
      <c r="BZ34" s="65">
        <f t="shared" si="170"/>
        <v>-5.4810526999917841E-2</v>
      </c>
      <c r="CA34" s="65">
        <f t="shared" si="171"/>
        <v>-0.16741811221422276</v>
      </c>
      <c r="CB34" s="65">
        <f t="shared" si="172"/>
        <v>-0.18061708748653427</v>
      </c>
      <c r="CC34" s="65">
        <f t="shared" si="173"/>
        <v>-0.21799438290473194</v>
      </c>
      <c r="CD34" s="65">
        <f t="shared" si="174"/>
        <v>-0.25784968950755016</v>
      </c>
    </row>
    <row r="35" spans="1:82" x14ac:dyDescent="0.2">
      <c r="A35" s="5" t="s">
        <v>147</v>
      </c>
      <c r="B35" s="68">
        <v>1597.2017689653799</v>
      </c>
      <c r="C35" s="68">
        <v>538.39778971264502</v>
      </c>
      <c r="D35" s="68">
        <v>1247.31711325883</v>
      </c>
      <c r="E35" s="68">
        <v>1712.8239649091499</v>
      </c>
      <c r="F35" s="68">
        <v>5095.7406368460197</v>
      </c>
      <c r="G35" s="68">
        <v>1859.4125309915601</v>
      </c>
      <c r="I35" s="68">
        <v>8891.0929105880114</v>
      </c>
      <c r="J35" s="68">
        <v>224.08538303452599</v>
      </c>
      <c r="K35" s="68">
        <v>557.0380486997351</v>
      </c>
      <c r="L35" s="68">
        <v>49.569549109389797</v>
      </c>
      <c r="M35" s="68">
        <v>3823.8146475284098</v>
      </c>
      <c r="N35" s="68">
        <v>30.6167016754743</v>
      </c>
      <c r="O35" s="68">
        <v>13576.2172406355</v>
      </c>
      <c r="Q35" s="68">
        <v>173417.916903262</v>
      </c>
      <c r="R35" s="68">
        <v>7.7559816250000004</v>
      </c>
      <c r="S35" s="68">
        <v>555.79880843750004</v>
      </c>
      <c r="T35" s="68">
        <v>131.27218935937501</v>
      </c>
      <c r="U35" s="68">
        <v>40508.358204953074</v>
      </c>
      <c r="V35" s="68">
        <v>12.371753406250001</v>
      </c>
      <c r="W35" s="79">
        <v>214633.47384104299</v>
      </c>
      <c r="Y35" s="68">
        <v>3043.0357388862999</v>
      </c>
      <c r="Z35" s="68">
        <v>4654.8500542502006</v>
      </c>
      <c r="AA35" s="68">
        <v>73031.093224121869</v>
      </c>
      <c r="AB35" s="68">
        <f t="shared" si="23"/>
        <v>80728.979017258374</v>
      </c>
      <c r="AD35" s="68">
        <v>1311.6442804603901</v>
      </c>
      <c r="AE35" s="68">
        <v>6995.5475938537802</v>
      </c>
      <c r="AF35" s="68">
        <v>70828.037119566623</v>
      </c>
      <c r="AG35" s="68">
        <f t="shared" si="24"/>
        <v>79135.228993880795</v>
      </c>
      <c r="AI35" s="68">
        <v>741.06061749933099</v>
      </c>
      <c r="AJ35" s="68">
        <v>1925.8195925315699</v>
      </c>
      <c r="AK35" s="68">
        <v>70774.343497355265</v>
      </c>
      <c r="AL35" s="68">
        <f t="shared" si="25"/>
        <v>73441.223707386162</v>
      </c>
      <c r="AN35" s="68">
        <v>16.284843683872101</v>
      </c>
      <c r="AO35" s="68">
        <v>57.669265927866306</v>
      </c>
      <c r="AP35" s="68">
        <v>28954.853465187502</v>
      </c>
      <c r="AQ35" s="68">
        <f t="shared" si="26"/>
        <v>29028.807574799241</v>
      </c>
      <c r="AS35" s="68">
        <v>5079.4557931621503</v>
      </c>
      <c r="AT35" s="68">
        <v>13518.547974707599</v>
      </c>
      <c r="AU35" s="68">
        <v>185678.62037585638</v>
      </c>
      <c r="AV35" s="68">
        <f t="shared" si="27"/>
        <v>204276.62414372613</v>
      </c>
      <c r="AX35" s="68">
        <v>2087.5647769581601</v>
      </c>
      <c r="AY35" s="68">
        <v>2171.6026409092201</v>
      </c>
      <c r="AZ35" s="68">
        <v>836.57321897863403</v>
      </c>
      <c r="BB35" s="65">
        <f t="shared" si="149"/>
        <v>-0.30402736942235131</v>
      </c>
      <c r="BC35" s="65">
        <f t="shared" si="150"/>
        <v>-0.29107799555155034</v>
      </c>
      <c r="BD35" s="65">
        <f t="shared" si="151"/>
        <v>-0.43830410382162055</v>
      </c>
      <c r="BE35" s="65">
        <f t="shared" si="152"/>
        <v>-0.29837193098721992</v>
      </c>
      <c r="BF35" s="65">
        <f t="shared" si="153"/>
        <v>-0.33960668918262216</v>
      </c>
      <c r="BG35" s="65">
        <f t="shared" si="154"/>
        <v>-0.39661973200047551</v>
      </c>
      <c r="BI35" s="65">
        <f t="shared" si="155"/>
        <v>-0.40241289649552314</v>
      </c>
      <c r="BJ35" s="65">
        <f t="shared" si="156"/>
        <v>-0.66385680254811685</v>
      </c>
      <c r="BK35" s="65">
        <f t="shared" si="157"/>
        <v>-0.41636913844613632</v>
      </c>
      <c r="BL35" s="65">
        <f t="shared" si="158"/>
        <v>0.58166678225027058</v>
      </c>
      <c r="BM35" s="65">
        <f t="shared" si="159"/>
        <v>-0.43462510583699865</v>
      </c>
      <c r="BN35" s="65">
        <f t="shared" si="160"/>
        <v>-0.35889390451819458</v>
      </c>
      <c r="BO35" s="65">
        <f t="shared" si="161"/>
        <v>-0.41837355198433346</v>
      </c>
      <c r="BQ35" s="65">
        <f t="shared" si="162"/>
        <v>-0.43359270124008309</v>
      </c>
      <c r="BR35" s="65">
        <f t="shared" si="163"/>
        <v>-0.24331799254843001</v>
      </c>
      <c r="BS35" s="65">
        <f t="shared" si="164"/>
        <v>-9.266556600584952E-3</v>
      </c>
      <c r="BT35" s="65">
        <f t="shared" si="165"/>
        <v>-0.21824946977974025</v>
      </c>
      <c r="BU35" s="65">
        <f t="shared" si="166"/>
        <v>-0.27009770565962932</v>
      </c>
      <c r="BV35" s="65">
        <f t="shared" si="167"/>
        <v>-0.35226034168140441</v>
      </c>
      <c r="BX35" s="65">
        <f t="shared" si="168"/>
        <v>-0.14670179463767719</v>
      </c>
      <c r="BY35" s="65">
        <f t="shared" si="169"/>
        <v>-0.13445831018077159</v>
      </c>
      <c r="BZ35" s="65">
        <f t="shared" si="170"/>
        <v>-0.13221855308145514</v>
      </c>
      <c r="CA35" s="65">
        <f t="shared" si="171"/>
        <v>1.5884894921728732E-2</v>
      </c>
      <c r="CB35" s="65">
        <f t="shared" si="172"/>
        <v>-6.6469343111483337E-2</v>
      </c>
      <c r="CC35" s="65">
        <f t="shared" si="173"/>
        <v>-0.26188500850450258</v>
      </c>
      <c r="CD35" s="65">
        <f t="shared" si="174"/>
        <v>-0.12450121909927314</v>
      </c>
    </row>
  </sheetData>
  <mergeCells count="15">
    <mergeCell ref="AI8:AL8"/>
    <mergeCell ref="AN8:AQ8"/>
    <mergeCell ref="AS8:AV8"/>
    <mergeCell ref="B8:G8"/>
    <mergeCell ref="I8:O8"/>
    <mergeCell ref="Q8:W8"/>
    <mergeCell ref="AD8:AG8"/>
    <mergeCell ref="Y8:AB8"/>
    <mergeCell ref="AX8:AZ8"/>
    <mergeCell ref="BB8:BG8"/>
    <mergeCell ref="BI8:BO8"/>
    <mergeCell ref="BB7:BO7"/>
    <mergeCell ref="BQ7:CD7"/>
    <mergeCell ref="BQ8:BV8"/>
    <mergeCell ref="BX8:CD8"/>
  </mergeCells>
  <phoneticPr fontId="44" type="noConversion"/>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3F033-CC08-43AA-9FBA-0131AB6ECBCC}">
  <dimension ref="A1:CE35"/>
  <sheetViews>
    <sheetView zoomScaleNormal="100" workbookViewId="0">
      <pane ySplit="9" topLeftCell="A10" activePane="bottomLeft" state="frozen"/>
      <selection pane="bottomLeft" activeCell="A36" sqref="A36"/>
    </sheetView>
  </sheetViews>
  <sheetFormatPr defaultColWidth="9.109375" defaultRowHeight="11.4" x14ac:dyDescent="0.2"/>
  <cols>
    <col min="1" max="1" width="9.33203125" style="5" customWidth="1"/>
    <col min="2" max="7" width="8.6640625" style="5" customWidth="1"/>
    <col min="8" max="8" width="1.6640625" style="5" customWidth="1"/>
    <col min="9" max="15" width="8.6640625" style="5" customWidth="1"/>
    <col min="16" max="16" width="1.6640625" style="5" customWidth="1"/>
    <col min="17" max="23" width="8.6640625" style="5" customWidth="1"/>
    <col min="24" max="24" width="1.6640625" style="5" customWidth="1"/>
    <col min="25" max="28" width="8.6640625" style="5" customWidth="1"/>
    <col min="29" max="29" width="1.6640625" style="5" customWidth="1"/>
    <col min="30" max="33" width="8.6640625" style="5" customWidth="1"/>
    <col min="34" max="34" width="1.6640625" style="5" customWidth="1"/>
    <col min="35" max="38" width="8.6640625" style="5" customWidth="1"/>
    <col min="39" max="39" width="1.6640625" style="5" customWidth="1"/>
    <col min="40" max="43" width="8.6640625" style="5" customWidth="1"/>
    <col min="44" max="44" width="1.6640625" style="5" customWidth="1"/>
    <col min="45" max="48" width="8.6640625" style="5" customWidth="1"/>
    <col min="49" max="49" width="1.6640625" style="5" customWidth="1"/>
    <col min="50" max="52" width="8.6640625" style="5" customWidth="1"/>
    <col min="53" max="53" width="1.6640625" style="5" customWidth="1"/>
    <col min="54" max="59" width="8.33203125" style="5" customWidth="1"/>
    <col min="60" max="60" width="1.6640625" style="5" customWidth="1"/>
    <col min="61" max="67" width="8.33203125" style="5" customWidth="1"/>
    <col min="68" max="68" width="1.6640625" style="5" customWidth="1"/>
    <col min="69" max="74" width="8.33203125" style="5" customWidth="1"/>
    <col min="75" max="75" width="1.6640625" style="5" customWidth="1"/>
    <col min="76" max="82" width="8.33203125" style="5" customWidth="1"/>
    <col min="83" max="83" width="1.6640625" style="5" customWidth="1"/>
    <col min="84" max="16384" width="9.109375" style="5"/>
  </cols>
  <sheetData>
    <row r="1" spans="1:83" s="3" customFormat="1" ht="13.2" x14ac:dyDescent="0.25">
      <c r="A1" s="1" t="s">
        <v>70</v>
      </c>
      <c r="B1" s="1" t="s">
        <v>82</v>
      </c>
    </row>
    <row r="2" spans="1:83" s="3" customFormat="1" ht="13.2" x14ac:dyDescent="0.25">
      <c r="A2" s="1" t="s">
        <v>71</v>
      </c>
      <c r="B2" s="1" t="s">
        <v>72</v>
      </c>
    </row>
    <row r="3" spans="1:83" s="3" customFormat="1" ht="13.2" x14ac:dyDescent="0.25">
      <c r="A3" s="1" t="s">
        <v>73</v>
      </c>
      <c r="B3" s="1" t="s">
        <v>88</v>
      </c>
    </row>
    <row r="4" spans="1:83" s="2" customFormat="1" ht="12" x14ac:dyDescent="0.25">
      <c r="A4" s="2" t="s">
        <v>94</v>
      </c>
      <c r="B4" s="2" t="s">
        <v>114</v>
      </c>
      <c r="AX4" s="71"/>
    </row>
    <row r="5" spans="1:83" s="2" customFormat="1" ht="10.199999999999999" x14ac:dyDescent="0.2">
      <c r="A5" s="2" t="s">
        <v>95</v>
      </c>
      <c r="B5" s="2" t="s">
        <v>116</v>
      </c>
    </row>
    <row r="6" spans="1:83" s="2" customFormat="1" ht="10.199999999999999" x14ac:dyDescent="0.2"/>
    <row r="7" spans="1:83" ht="12" x14ac:dyDescent="0.25">
      <c r="BB7" s="127" t="s">
        <v>110</v>
      </c>
      <c r="BC7" s="127"/>
      <c r="BD7" s="127"/>
      <c r="BE7" s="127"/>
      <c r="BF7" s="127"/>
      <c r="BG7" s="127"/>
      <c r="BH7" s="127"/>
      <c r="BI7" s="127"/>
      <c r="BJ7" s="127"/>
      <c r="BK7" s="127"/>
      <c r="BL7" s="127"/>
      <c r="BM7" s="127"/>
      <c r="BN7" s="127"/>
      <c r="BO7" s="127"/>
      <c r="BQ7" s="127" t="s">
        <v>124</v>
      </c>
      <c r="BR7" s="127"/>
      <c r="BS7" s="127"/>
      <c r="BT7" s="127"/>
      <c r="BU7" s="127"/>
      <c r="BV7" s="127"/>
      <c r="BW7" s="127"/>
      <c r="BX7" s="127"/>
      <c r="BY7" s="127"/>
      <c r="BZ7" s="127"/>
      <c r="CA7" s="127"/>
      <c r="CB7" s="127"/>
      <c r="CC7" s="127"/>
      <c r="CD7" s="127"/>
    </row>
    <row r="8" spans="1:83" s="88" customFormat="1" ht="12" x14ac:dyDescent="0.25">
      <c r="B8" s="123" t="s">
        <v>3</v>
      </c>
      <c r="C8" s="123"/>
      <c r="D8" s="123"/>
      <c r="E8" s="123"/>
      <c r="F8" s="123"/>
      <c r="G8" s="123"/>
      <c r="I8" s="123" t="s">
        <v>4</v>
      </c>
      <c r="J8" s="123"/>
      <c r="K8" s="123"/>
      <c r="L8" s="123"/>
      <c r="M8" s="123"/>
      <c r="N8" s="123"/>
      <c r="O8" s="123"/>
      <c r="Q8" s="123" t="s">
        <v>81</v>
      </c>
      <c r="R8" s="123"/>
      <c r="S8" s="123"/>
      <c r="T8" s="123"/>
      <c r="U8" s="123"/>
      <c r="V8" s="123"/>
      <c r="W8" s="123"/>
      <c r="Y8" s="123" t="s">
        <v>75</v>
      </c>
      <c r="Z8" s="123"/>
      <c r="AA8" s="123"/>
      <c r="AB8" s="123"/>
      <c r="AD8" s="123" t="s">
        <v>76</v>
      </c>
      <c r="AE8" s="123"/>
      <c r="AF8" s="123"/>
      <c r="AG8" s="123"/>
      <c r="AI8" s="123" t="s">
        <v>77</v>
      </c>
      <c r="AJ8" s="123"/>
      <c r="AK8" s="123"/>
      <c r="AL8" s="123"/>
      <c r="AN8" s="123" t="s">
        <v>78</v>
      </c>
      <c r="AO8" s="123"/>
      <c r="AP8" s="123"/>
      <c r="AQ8" s="123"/>
      <c r="AS8" s="123" t="s">
        <v>79</v>
      </c>
      <c r="AT8" s="123"/>
      <c r="AU8" s="123"/>
      <c r="AV8" s="123"/>
      <c r="AX8" s="123" t="s">
        <v>153</v>
      </c>
      <c r="AY8" s="123"/>
      <c r="AZ8" s="123"/>
      <c r="BB8" s="125" t="s">
        <v>3</v>
      </c>
      <c r="BC8" s="125"/>
      <c r="BD8" s="125"/>
      <c r="BE8" s="125"/>
      <c r="BF8" s="125"/>
      <c r="BG8" s="125"/>
      <c r="BI8" s="125" t="s">
        <v>4</v>
      </c>
      <c r="BJ8" s="125"/>
      <c r="BK8" s="125"/>
      <c r="BL8" s="125"/>
      <c r="BM8" s="125"/>
      <c r="BN8" s="125"/>
      <c r="BO8" s="125"/>
      <c r="BQ8" s="125" t="s">
        <v>3</v>
      </c>
      <c r="BR8" s="125"/>
      <c r="BS8" s="125"/>
      <c r="BT8" s="125"/>
      <c r="BU8" s="125"/>
      <c r="BV8" s="125"/>
      <c r="BX8" s="125" t="s">
        <v>4</v>
      </c>
      <c r="BY8" s="125"/>
      <c r="BZ8" s="125"/>
      <c r="CA8" s="125"/>
      <c r="CB8" s="125"/>
      <c r="CC8" s="125"/>
      <c r="CD8" s="125"/>
    </row>
    <row r="9" spans="1:83" ht="36" x14ac:dyDescent="0.25">
      <c r="A9" s="5" t="s">
        <v>60</v>
      </c>
      <c r="B9" s="116" t="s">
        <v>27</v>
      </c>
      <c r="C9" s="116" t="s">
        <v>83</v>
      </c>
      <c r="D9" s="116" t="s">
        <v>84</v>
      </c>
      <c r="E9" s="116" t="s">
        <v>12</v>
      </c>
      <c r="F9" s="116" t="s">
        <v>1</v>
      </c>
      <c r="G9" s="116" t="s">
        <v>113</v>
      </c>
      <c r="H9" s="71"/>
      <c r="I9" s="116" t="s">
        <v>85</v>
      </c>
      <c r="J9" s="116" t="s">
        <v>27</v>
      </c>
      <c r="K9" s="116" t="s">
        <v>83</v>
      </c>
      <c r="L9" s="116" t="s">
        <v>86</v>
      </c>
      <c r="M9" s="116" t="s">
        <v>87</v>
      </c>
      <c r="N9" s="116" t="s">
        <v>80</v>
      </c>
      <c r="O9" s="116" t="s">
        <v>1</v>
      </c>
      <c r="P9" s="71"/>
      <c r="Q9" s="116" t="s">
        <v>85</v>
      </c>
      <c r="R9" s="116" t="s">
        <v>27</v>
      </c>
      <c r="S9" s="116" t="s">
        <v>83</v>
      </c>
      <c r="T9" s="116" t="s">
        <v>86</v>
      </c>
      <c r="U9" s="116" t="s">
        <v>87</v>
      </c>
      <c r="V9" s="116" t="s">
        <v>80</v>
      </c>
      <c r="W9" s="116" t="s">
        <v>1</v>
      </c>
      <c r="X9" s="71"/>
      <c r="Y9" s="116" t="s">
        <v>3</v>
      </c>
      <c r="Z9" s="116" t="s">
        <v>4</v>
      </c>
      <c r="AA9" s="116" t="s">
        <v>81</v>
      </c>
      <c r="AB9" s="116" t="s">
        <v>1</v>
      </c>
      <c r="AC9" s="71"/>
      <c r="AD9" s="116" t="s">
        <v>3</v>
      </c>
      <c r="AE9" s="116" t="s">
        <v>4</v>
      </c>
      <c r="AF9" s="116" t="s">
        <v>81</v>
      </c>
      <c r="AG9" s="116" t="s">
        <v>1</v>
      </c>
      <c r="AH9" s="71"/>
      <c r="AI9" s="116" t="s">
        <v>3</v>
      </c>
      <c r="AJ9" s="116" t="s">
        <v>4</v>
      </c>
      <c r="AK9" s="116" t="s">
        <v>81</v>
      </c>
      <c r="AL9" s="116" t="s">
        <v>1</v>
      </c>
      <c r="AM9" s="71"/>
      <c r="AN9" s="116" t="s">
        <v>3</v>
      </c>
      <c r="AO9" s="116" t="s">
        <v>4</v>
      </c>
      <c r="AP9" s="116" t="s">
        <v>81</v>
      </c>
      <c r="AQ9" s="116" t="s">
        <v>1</v>
      </c>
      <c r="AR9" s="71"/>
      <c r="AS9" s="116" t="s">
        <v>3</v>
      </c>
      <c r="AT9" s="116" t="s">
        <v>4</v>
      </c>
      <c r="AU9" s="116" t="s">
        <v>81</v>
      </c>
      <c r="AV9" s="116" t="s">
        <v>1</v>
      </c>
      <c r="AW9" s="71"/>
      <c r="AX9" s="116" t="s">
        <v>151</v>
      </c>
      <c r="AY9" s="116" t="s">
        <v>152</v>
      </c>
      <c r="AZ9" s="116" t="s">
        <v>26</v>
      </c>
      <c r="BA9" s="71"/>
      <c r="BB9" s="117" t="s">
        <v>27</v>
      </c>
      <c r="BC9" s="117" t="s">
        <v>83</v>
      </c>
      <c r="BD9" s="117" t="s">
        <v>84</v>
      </c>
      <c r="BE9" s="117" t="s">
        <v>12</v>
      </c>
      <c r="BF9" s="117" t="s">
        <v>1</v>
      </c>
      <c r="BG9" s="117" t="s">
        <v>125</v>
      </c>
      <c r="BH9" s="71"/>
      <c r="BI9" s="117" t="s">
        <v>85</v>
      </c>
      <c r="BJ9" s="117" t="s">
        <v>27</v>
      </c>
      <c r="BK9" s="117" t="s">
        <v>83</v>
      </c>
      <c r="BL9" s="117" t="s">
        <v>86</v>
      </c>
      <c r="BM9" s="117" t="s">
        <v>87</v>
      </c>
      <c r="BN9" s="117" t="s">
        <v>80</v>
      </c>
      <c r="BO9" s="117" t="s">
        <v>1</v>
      </c>
      <c r="BP9" s="71"/>
      <c r="BQ9" s="117" t="s">
        <v>27</v>
      </c>
      <c r="BR9" s="117" t="s">
        <v>83</v>
      </c>
      <c r="BS9" s="117" t="s">
        <v>84</v>
      </c>
      <c r="BT9" s="117" t="s">
        <v>12</v>
      </c>
      <c r="BU9" s="117" t="s">
        <v>1</v>
      </c>
      <c r="BV9" s="117" t="s">
        <v>125</v>
      </c>
      <c r="BW9" s="71"/>
      <c r="BX9" s="117" t="s">
        <v>85</v>
      </c>
      <c r="BY9" s="117" t="s">
        <v>27</v>
      </c>
      <c r="BZ9" s="117" t="s">
        <v>83</v>
      </c>
      <c r="CA9" s="117" t="s">
        <v>86</v>
      </c>
      <c r="CB9" s="117" t="s">
        <v>87</v>
      </c>
      <c r="CC9" s="117" t="s">
        <v>80</v>
      </c>
      <c r="CD9" s="117" t="s">
        <v>1</v>
      </c>
      <c r="CE9" s="71"/>
    </row>
    <row r="10" spans="1:83" x14ac:dyDescent="0.2">
      <c r="A10" s="40">
        <v>2012</v>
      </c>
      <c r="B10" s="79">
        <v>674.17928286852498</v>
      </c>
      <c r="C10" s="79">
        <v>599.29083665338601</v>
      </c>
      <c r="D10" s="79">
        <v>656.49800796812713</v>
      </c>
      <c r="E10" s="79">
        <v>1009.81274900398</v>
      </c>
      <c r="F10" s="79">
        <v>2941.69721115537</v>
      </c>
      <c r="G10" s="79">
        <v>132.28286852589599</v>
      </c>
      <c r="H10" s="68"/>
      <c r="I10" s="79"/>
      <c r="J10" s="79">
        <v>669.64541832669295</v>
      </c>
      <c r="K10" s="79">
        <v>1731.62549800796</v>
      </c>
      <c r="L10" s="79">
        <v>436.10358565736999</v>
      </c>
      <c r="M10" s="79">
        <v>497.04780876493999</v>
      </c>
      <c r="N10" s="79">
        <v>22.330677290836601</v>
      </c>
      <c r="O10" s="68">
        <v>3356.77689243027</v>
      </c>
      <c r="P10" s="68"/>
      <c r="Q10" s="79"/>
      <c r="R10" s="79">
        <v>702.88047808764838</v>
      </c>
      <c r="S10" s="79">
        <v>6051.9282868525852</v>
      </c>
      <c r="T10" s="79">
        <v>719.76892430278826</v>
      </c>
      <c r="U10" s="79">
        <v>533.38645418326689</v>
      </c>
      <c r="V10" s="79">
        <v>2.7370517928286802</v>
      </c>
      <c r="W10" s="79">
        <f>SUM(Q10:V10)</f>
        <v>8010.7011952191169</v>
      </c>
      <c r="X10" s="68"/>
      <c r="Y10" s="79">
        <v>1429.5139442231</v>
      </c>
      <c r="Z10" s="79">
        <v>749.64940239043801</v>
      </c>
      <c r="AA10" s="79">
        <v>1121.1792828685254</v>
      </c>
      <c r="AB10" s="68">
        <f t="shared" ref="AB10:AB17" si="0">SUM(Y10:AA10)</f>
        <v>3300.3426294820638</v>
      </c>
      <c r="AC10" s="68"/>
      <c r="AD10" s="79">
        <v>771.16334661354495</v>
      </c>
      <c r="AE10" s="79">
        <v>1492.4501992031801</v>
      </c>
      <c r="AF10" s="79">
        <v>1444.2509960159264</v>
      </c>
      <c r="AG10" s="68">
        <f t="shared" ref="AG10:AG19" si="1">SUM(AD10:AF10)</f>
        <v>3707.8645418326514</v>
      </c>
      <c r="AH10" s="68"/>
      <c r="AI10" s="79">
        <v>741.01992031872499</v>
      </c>
      <c r="AJ10" s="79">
        <v>1114.6772908366499</v>
      </c>
      <c r="AK10" s="79">
        <v>5445.2709163346581</v>
      </c>
      <c r="AL10" s="68">
        <f t="shared" ref="AL10:AL17" si="2">SUM(AI10:AK10)</f>
        <v>7300.9681274900331</v>
      </c>
      <c r="AM10" s="68"/>
      <c r="AN10" s="68">
        <v>155.69322709163299</v>
      </c>
      <c r="AO10" s="68">
        <v>605.641434262948</v>
      </c>
      <c r="AP10" s="68">
        <v>2348.1155378485969</v>
      </c>
      <c r="AQ10" s="68">
        <f t="shared" ref="AQ10:AQ19" si="3">SUM(AN10:AP10)</f>
        <v>3109.4501992031778</v>
      </c>
      <c r="AR10" s="68"/>
      <c r="AS10" s="68">
        <v>2786.0039840637401</v>
      </c>
      <c r="AT10" s="68">
        <v>2751.1354581673299</v>
      </c>
      <c r="AU10" s="68">
        <v>5662.5856573705132</v>
      </c>
      <c r="AV10" s="68">
        <f t="shared" ref="AV10:AV17" si="4">SUM(AS10:AU10)</f>
        <v>11199.725099601583</v>
      </c>
      <c r="AW10" s="68"/>
      <c r="AX10" s="79">
        <v>2307.5378486055702</v>
      </c>
      <c r="AY10" s="79">
        <v>584.17529880478003</v>
      </c>
      <c r="AZ10" s="79">
        <v>49.984063745019903</v>
      </c>
      <c r="BA10" s="68"/>
      <c r="BB10" s="65" t="s">
        <v>111</v>
      </c>
      <c r="BC10" s="65" t="s">
        <v>111</v>
      </c>
      <c r="BD10" s="65" t="s">
        <v>111</v>
      </c>
      <c r="BE10" s="65" t="s">
        <v>111</v>
      </c>
      <c r="BF10" s="65" t="s">
        <v>111</v>
      </c>
      <c r="BG10" s="65" t="s">
        <v>111</v>
      </c>
      <c r="BH10" s="68"/>
      <c r="BI10" s="65" t="s">
        <v>111</v>
      </c>
      <c r="BJ10" s="65" t="s">
        <v>111</v>
      </c>
      <c r="BK10" s="65" t="s">
        <v>111</v>
      </c>
      <c r="BL10" s="65" t="s">
        <v>111</v>
      </c>
      <c r="BM10" s="65" t="s">
        <v>111</v>
      </c>
      <c r="BN10" s="65" t="s">
        <v>111</v>
      </c>
      <c r="BO10" s="65" t="s">
        <v>111</v>
      </c>
      <c r="BP10" s="68"/>
      <c r="BQ10" s="65" t="s">
        <v>111</v>
      </c>
      <c r="BR10" s="65" t="s">
        <v>111</v>
      </c>
      <c r="BS10" s="65" t="s">
        <v>111</v>
      </c>
      <c r="BT10" s="65" t="s">
        <v>111</v>
      </c>
      <c r="BU10" s="65" t="s">
        <v>111</v>
      </c>
      <c r="BV10" s="65" t="s">
        <v>111</v>
      </c>
      <c r="BW10" s="68"/>
      <c r="BX10" s="65" t="s">
        <v>111</v>
      </c>
      <c r="BY10" s="65" t="s">
        <v>111</v>
      </c>
      <c r="BZ10" s="65" t="s">
        <v>111</v>
      </c>
      <c r="CA10" s="65" t="s">
        <v>111</v>
      </c>
      <c r="CB10" s="65" t="s">
        <v>111</v>
      </c>
      <c r="CC10" s="65" t="s">
        <v>111</v>
      </c>
      <c r="CD10" s="65" t="s">
        <v>111</v>
      </c>
      <c r="CE10" s="68"/>
    </row>
    <row r="11" spans="1:83" x14ac:dyDescent="0.2">
      <c r="A11" s="40">
        <v>2013</v>
      </c>
      <c r="B11" s="79">
        <v>498.08333333333297</v>
      </c>
      <c r="C11" s="79">
        <v>541.48809523809496</v>
      </c>
      <c r="D11" s="79">
        <v>607.79761904761835</v>
      </c>
      <c r="E11" s="79">
        <v>936.40476190476102</v>
      </c>
      <c r="F11" s="79">
        <v>2586.3452380952299</v>
      </c>
      <c r="G11" s="79">
        <v>90.988095238095198</v>
      </c>
      <c r="H11" s="68"/>
      <c r="I11" s="79"/>
      <c r="J11" s="79">
        <v>744.77777777777703</v>
      </c>
      <c r="K11" s="79">
        <v>1963.00396825396</v>
      </c>
      <c r="L11" s="79">
        <v>473.638888888888</v>
      </c>
      <c r="M11" s="79">
        <v>493.587301587301</v>
      </c>
      <c r="N11" s="79">
        <v>17.6666666666666</v>
      </c>
      <c r="O11" s="68">
        <v>3692.6746031746002</v>
      </c>
      <c r="P11" s="68"/>
      <c r="Q11" s="79"/>
      <c r="R11" s="79">
        <v>631.17063492063403</v>
      </c>
      <c r="S11" s="79">
        <v>5365.4801587301517</v>
      </c>
      <c r="T11" s="79">
        <v>572.26190476190391</v>
      </c>
      <c r="U11" s="79">
        <v>650.67063492063437</v>
      </c>
      <c r="V11" s="79">
        <v>1.11904761904761</v>
      </c>
      <c r="W11" s="79">
        <f t="shared" ref="W11:W34" si="5">SUM(Q11:V11)</f>
        <v>7220.7023809523716</v>
      </c>
      <c r="X11" s="68"/>
      <c r="Y11" s="79">
        <v>1211.62698412698</v>
      </c>
      <c r="Z11" s="79">
        <v>737.84920634920604</v>
      </c>
      <c r="AA11" s="79">
        <v>1245.9404761904696</v>
      </c>
      <c r="AB11" s="68">
        <f t="shared" si="0"/>
        <v>3195.4166666666556</v>
      </c>
      <c r="AC11" s="68"/>
      <c r="AD11" s="79">
        <v>746.67460317460302</v>
      </c>
      <c r="AE11" s="79">
        <v>1810.23809523809</v>
      </c>
      <c r="AF11" s="79">
        <v>1503.829365079356</v>
      </c>
      <c r="AG11" s="68">
        <f t="shared" si="1"/>
        <v>4060.7420634920491</v>
      </c>
      <c r="AH11" s="68"/>
      <c r="AI11" s="79">
        <v>628.04365079365004</v>
      </c>
      <c r="AJ11" s="79">
        <v>1144.5873015873001</v>
      </c>
      <c r="AK11" s="79">
        <v>4470.9325396825307</v>
      </c>
      <c r="AL11" s="68">
        <f t="shared" si="2"/>
        <v>6243.5634920634802</v>
      </c>
      <c r="AM11" s="68"/>
      <c r="AN11" s="68">
        <v>146.88492063492001</v>
      </c>
      <c r="AO11" s="68">
        <v>834.194444444444</v>
      </c>
      <c r="AP11" s="68">
        <v>1867.4761904761881</v>
      </c>
      <c r="AQ11" s="68">
        <f t="shared" si="3"/>
        <v>2848.555555555552</v>
      </c>
      <c r="AR11" s="68"/>
      <c r="AS11" s="68">
        <v>2439.4603174603099</v>
      </c>
      <c r="AT11" s="68">
        <v>2858.4801587301499</v>
      </c>
      <c r="AU11" s="68">
        <v>5353.2261904761881</v>
      </c>
      <c r="AV11" s="68">
        <f t="shared" si="4"/>
        <v>10651.166666666648</v>
      </c>
      <c r="AW11" s="68"/>
      <c r="AX11" s="79">
        <v>2030.1746031746</v>
      </c>
      <c r="AY11" s="79">
        <v>516.42857142857099</v>
      </c>
      <c r="AZ11" s="79">
        <v>39.742063492063401</v>
      </c>
      <c r="BA11" s="68"/>
      <c r="BB11" s="65">
        <f t="shared" ref="BB11:BG18" si="6">IFERROR(B11/B10-1, "n/a")</f>
        <v>-0.26120047591188489</v>
      </c>
      <c r="BC11" s="65">
        <f t="shared" si="6"/>
        <v>-9.6451902615562024E-2</v>
      </c>
      <c r="BD11" s="65">
        <f t="shared" si="6"/>
        <v>-7.4182081787631526E-2</v>
      </c>
      <c r="BE11" s="65">
        <f t="shared" si="6"/>
        <v>-7.269465271816411E-2</v>
      </c>
      <c r="BF11" s="65">
        <f t="shared" si="6"/>
        <v>-0.12079828328782127</v>
      </c>
      <c r="BG11" s="65">
        <f t="shared" si="6"/>
        <v>-0.312170228450382</v>
      </c>
      <c r="BH11" s="68"/>
      <c r="BI11" s="65" t="str">
        <f t="shared" ref="BI11:BO18" si="7">IFERROR(I11/I10-1, "n/a")</f>
        <v>n/a</v>
      </c>
      <c r="BJ11" s="65">
        <f t="shared" si="7"/>
        <v>0.11219722765941498</v>
      </c>
      <c r="BK11" s="65">
        <f t="shared" si="7"/>
        <v>0.13361923262978914</v>
      </c>
      <c r="BL11" s="65">
        <f t="shared" si="7"/>
        <v>8.6069696434479814E-2</v>
      </c>
      <c r="BM11" s="65">
        <f t="shared" si="7"/>
        <v>-6.9621213827250061E-3</v>
      </c>
      <c r="BN11" s="65">
        <f t="shared" si="7"/>
        <v>-0.20886113589057498</v>
      </c>
      <c r="BO11" s="65">
        <f t="shared" si="7"/>
        <v>0.10006554546469837</v>
      </c>
      <c r="BP11" s="68"/>
      <c r="BQ11" s="65" t="s">
        <v>111</v>
      </c>
      <c r="BR11" s="65" t="s">
        <v>111</v>
      </c>
      <c r="BS11" s="65" t="s">
        <v>111</v>
      </c>
      <c r="BT11" s="65" t="s">
        <v>111</v>
      </c>
      <c r="BU11" s="65" t="s">
        <v>111</v>
      </c>
      <c r="BV11" s="65" t="s">
        <v>111</v>
      </c>
      <c r="BW11" s="68"/>
      <c r="BX11" s="65" t="s">
        <v>111</v>
      </c>
      <c r="BY11" s="65" t="s">
        <v>111</v>
      </c>
      <c r="BZ11" s="65" t="s">
        <v>111</v>
      </c>
      <c r="CA11" s="65" t="s">
        <v>111</v>
      </c>
      <c r="CB11" s="65" t="s">
        <v>111</v>
      </c>
      <c r="CC11" s="65" t="s">
        <v>111</v>
      </c>
      <c r="CD11" s="65" t="s">
        <v>111</v>
      </c>
      <c r="CE11" s="68"/>
    </row>
    <row r="12" spans="1:83" x14ac:dyDescent="0.2">
      <c r="A12" s="40">
        <v>2014</v>
      </c>
      <c r="B12" s="79">
        <v>476.337301587301</v>
      </c>
      <c r="C12" s="79">
        <v>424.21428571428498</v>
      </c>
      <c r="D12" s="79">
        <v>448.37698412698353</v>
      </c>
      <c r="E12" s="79">
        <v>856.61904761904702</v>
      </c>
      <c r="F12" s="79">
        <v>2206.25396825396</v>
      </c>
      <c r="G12" s="79">
        <v>112.80158730158701</v>
      </c>
      <c r="H12" s="68"/>
      <c r="I12" s="79"/>
      <c r="J12" s="79">
        <v>709.30952380952294</v>
      </c>
      <c r="K12" s="79">
        <v>1796.63888888888</v>
      </c>
      <c r="L12" s="79">
        <v>379.66269841269798</v>
      </c>
      <c r="M12" s="79">
        <v>485.31349206349199</v>
      </c>
      <c r="N12" s="79">
        <v>22.3333333333333</v>
      </c>
      <c r="O12" s="68">
        <v>3393.25793650793</v>
      </c>
      <c r="P12" s="68"/>
      <c r="Q12" s="79"/>
      <c r="R12" s="79">
        <v>525.90873015873001</v>
      </c>
      <c r="S12" s="79">
        <v>5166.48809523809</v>
      </c>
      <c r="T12" s="79">
        <v>411.63888888888886</v>
      </c>
      <c r="U12" s="79">
        <v>946.42460317460302</v>
      </c>
      <c r="V12" s="79">
        <v>1.0277777777777699</v>
      </c>
      <c r="W12" s="79">
        <f t="shared" si="5"/>
        <v>7051.488095238089</v>
      </c>
      <c r="X12" s="68"/>
      <c r="Y12" s="79">
        <v>941.27777777777703</v>
      </c>
      <c r="Z12" s="79">
        <v>622.03968253968196</v>
      </c>
      <c r="AA12" s="79">
        <v>1185.4404761904668</v>
      </c>
      <c r="AB12" s="68">
        <f t="shared" si="0"/>
        <v>2748.7579365079255</v>
      </c>
      <c r="AC12" s="68"/>
      <c r="AD12" s="79">
        <v>713.76190476190402</v>
      </c>
      <c r="AE12" s="79">
        <v>1673.3333333333301</v>
      </c>
      <c r="AF12" s="79">
        <v>1498.8214285714207</v>
      </c>
      <c r="AG12" s="68">
        <f t="shared" si="1"/>
        <v>3885.9166666666547</v>
      </c>
      <c r="AH12" s="68"/>
      <c r="AI12" s="79">
        <v>551.21428571428498</v>
      </c>
      <c r="AJ12" s="79">
        <v>1097.88492063492</v>
      </c>
      <c r="AK12" s="79">
        <v>4367.2261904761854</v>
      </c>
      <c r="AL12" s="68">
        <f t="shared" si="2"/>
        <v>6016.3253968253903</v>
      </c>
      <c r="AM12" s="68"/>
      <c r="AN12" s="68">
        <v>156.615079365079</v>
      </c>
      <c r="AO12" s="68">
        <v>686.24603174603101</v>
      </c>
      <c r="AP12" s="68">
        <v>1763.0039682539589</v>
      </c>
      <c r="AQ12" s="68">
        <f t="shared" si="3"/>
        <v>2605.8650793650686</v>
      </c>
      <c r="AR12" s="68"/>
      <c r="AS12" s="68">
        <v>2049.63888888888</v>
      </c>
      <c r="AT12" s="68">
        <v>2707.0119047619</v>
      </c>
      <c r="AU12" s="68">
        <v>5288.4841269841245</v>
      </c>
      <c r="AV12" s="68">
        <f t="shared" si="4"/>
        <v>10045.134920634904</v>
      </c>
      <c r="AW12" s="68"/>
      <c r="AX12" s="79">
        <v>1657.2698412698401</v>
      </c>
      <c r="AY12" s="79">
        <v>513.03968253968196</v>
      </c>
      <c r="AZ12" s="79">
        <v>35.9444444444444</v>
      </c>
      <c r="BA12" s="68"/>
      <c r="BB12" s="65">
        <f t="shared" si="6"/>
        <v>-4.3659424619773124E-2</v>
      </c>
      <c r="BC12" s="65">
        <f t="shared" si="6"/>
        <v>-0.21657689348136844</v>
      </c>
      <c r="BD12" s="65">
        <f t="shared" si="6"/>
        <v>-0.26229229915450669</v>
      </c>
      <c r="BE12" s="65">
        <f t="shared" si="6"/>
        <v>-8.5204302168882751E-2</v>
      </c>
      <c r="BF12" s="65">
        <f t="shared" si="6"/>
        <v>-0.14696076310415396</v>
      </c>
      <c r="BG12" s="65">
        <f t="shared" si="6"/>
        <v>0.23974006716385099</v>
      </c>
      <c r="BH12" s="68"/>
      <c r="BI12" s="65" t="str">
        <f t="shared" si="7"/>
        <v>n/a</v>
      </c>
      <c r="BJ12" s="65">
        <f t="shared" si="7"/>
        <v>-4.7622599688838863E-2</v>
      </c>
      <c r="BK12" s="65">
        <f t="shared" si="7"/>
        <v>-8.4750251173999036E-2</v>
      </c>
      <c r="BL12" s="65">
        <f t="shared" si="7"/>
        <v>-0.19841316386973473</v>
      </c>
      <c r="BM12" s="65">
        <f t="shared" si="7"/>
        <v>-1.6762606122972978E-2</v>
      </c>
      <c r="BN12" s="65">
        <f t="shared" si="7"/>
        <v>0.26415094339622924</v>
      </c>
      <c r="BO12" s="65">
        <f t="shared" si="7"/>
        <v>-8.1083956438853577E-2</v>
      </c>
      <c r="BP12" s="68"/>
      <c r="BQ12" s="65" t="s">
        <v>111</v>
      </c>
      <c r="BR12" s="65" t="s">
        <v>111</v>
      </c>
      <c r="BS12" s="65" t="s">
        <v>111</v>
      </c>
      <c r="BT12" s="65" t="s">
        <v>111</v>
      </c>
      <c r="BU12" s="65" t="s">
        <v>111</v>
      </c>
      <c r="BV12" s="65" t="s">
        <v>111</v>
      </c>
      <c r="BW12" s="68"/>
      <c r="BX12" s="65" t="s">
        <v>111</v>
      </c>
      <c r="BY12" s="65" t="s">
        <v>111</v>
      </c>
      <c r="BZ12" s="65" t="s">
        <v>111</v>
      </c>
      <c r="CA12" s="65" t="s">
        <v>111</v>
      </c>
      <c r="CB12" s="65" t="s">
        <v>111</v>
      </c>
      <c r="CC12" s="65" t="s">
        <v>111</v>
      </c>
      <c r="CD12" s="65" t="s">
        <v>111</v>
      </c>
      <c r="CE12" s="68"/>
    </row>
    <row r="13" spans="1:83" x14ac:dyDescent="0.2">
      <c r="A13" s="40">
        <v>2015</v>
      </c>
      <c r="B13" s="79">
        <v>419.64682539682502</v>
      </c>
      <c r="C13" s="79">
        <v>415.53968253968202</v>
      </c>
      <c r="D13" s="79">
        <v>444.35317460317452</v>
      </c>
      <c r="E13" s="79">
        <v>734.45634920634905</v>
      </c>
      <c r="F13" s="68">
        <f t="shared" ref="F13:F34" si="8">SUM(B13:E13)</f>
        <v>2013.9960317460304</v>
      </c>
      <c r="G13" s="79">
        <v>145.079365079365</v>
      </c>
      <c r="H13" s="68"/>
      <c r="I13" s="79"/>
      <c r="J13" s="79">
        <v>640.70634920634905</v>
      </c>
      <c r="K13" s="79">
        <v>1460.1428571428501</v>
      </c>
      <c r="L13" s="79">
        <v>318.53968253968202</v>
      </c>
      <c r="M13" s="79">
        <v>548.30952380952294</v>
      </c>
      <c r="N13" s="79">
        <v>22.162698412698401</v>
      </c>
      <c r="O13" s="68">
        <f t="shared" ref="O13:O19" si="9">SUM(I13:N13)</f>
        <v>2989.8611111111022</v>
      </c>
      <c r="P13" s="68"/>
      <c r="Q13" s="79"/>
      <c r="R13" s="79">
        <v>539.68253968253919</v>
      </c>
      <c r="S13" s="79">
        <v>5234.3849206349132</v>
      </c>
      <c r="T13" s="79">
        <v>352.61111111111029</v>
      </c>
      <c r="U13" s="79">
        <v>1412.8134920634886</v>
      </c>
      <c r="V13" s="79">
        <v>1.03968253968253</v>
      </c>
      <c r="W13" s="79">
        <f t="shared" si="5"/>
        <v>7540.5317460317337</v>
      </c>
      <c r="X13" s="68"/>
      <c r="Y13" s="79">
        <v>923.35714285714198</v>
      </c>
      <c r="Z13" s="79">
        <v>603.82142857142799</v>
      </c>
      <c r="AA13" s="79">
        <v>1386.2619047619003</v>
      </c>
      <c r="AB13" s="68">
        <f t="shared" si="0"/>
        <v>2913.4404761904702</v>
      </c>
      <c r="AC13" s="68"/>
      <c r="AD13" s="79">
        <v>599.44841269841197</v>
      </c>
      <c r="AE13" s="79">
        <v>1413.6587301587299</v>
      </c>
      <c r="AF13" s="79">
        <v>1786.1944444444348</v>
      </c>
      <c r="AG13" s="68">
        <f t="shared" si="1"/>
        <v>3799.3015873015765</v>
      </c>
      <c r="AH13" s="68"/>
      <c r="AI13" s="79">
        <v>492.23809523809501</v>
      </c>
      <c r="AJ13" s="79">
        <v>972.38095238095195</v>
      </c>
      <c r="AK13" s="79">
        <v>4368.0753968253948</v>
      </c>
      <c r="AL13" s="68">
        <f t="shared" si="2"/>
        <v>5832.6944444444416</v>
      </c>
      <c r="AM13" s="68"/>
      <c r="AN13" s="68">
        <v>146.05158730158701</v>
      </c>
      <c r="AO13" s="68">
        <v>520.66666666666595</v>
      </c>
      <c r="AP13" s="68">
        <v>1695.8373015872933</v>
      </c>
      <c r="AQ13" s="68">
        <f t="shared" si="3"/>
        <v>2362.5555555555461</v>
      </c>
      <c r="AR13" s="68"/>
      <c r="AS13" s="68">
        <v>1868.99206349206</v>
      </c>
      <c r="AT13" s="68">
        <v>2469.1944444444398</v>
      </c>
      <c r="AU13" s="68">
        <v>5844.6944444444371</v>
      </c>
      <c r="AV13" s="68">
        <f t="shared" si="4"/>
        <v>10182.880952380936</v>
      </c>
      <c r="AW13" s="68"/>
      <c r="AX13" s="79">
        <v>1509.8452380952299</v>
      </c>
      <c r="AY13" s="79">
        <v>463.638888888888</v>
      </c>
      <c r="AZ13" s="79">
        <v>41.559523809523803</v>
      </c>
      <c r="BA13" s="68"/>
      <c r="BB13" s="65">
        <f t="shared" si="6"/>
        <v>-0.11901330423119505</v>
      </c>
      <c r="BC13" s="65">
        <f t="shared" si="6"/>
        <v>-2.0448635198592635E-2</v>
      </c>
      <c r="BD13" s="65">
        <f t="shared" si="6"/>
        <v>-8.9741660840232385E-3</v>
      </c>
      <c r="BE13" s="65">
        <f t="shared" si="6"/>
        <v>-0.14261029888635612</v>
      </c>
      <c r="BF13" s="65">
        <f t="shared" si="6"/>
        <v>-8.7142250744633665E-2</v>
      </c>
      <c r="BG13" s="65">
        <f t="shared" si="6"/>
        <v>0.28614648561176659</v>
      </c>
      <c r="BH13" s="68"/>
      <c r="BI13" s="65" t="str">
        <f t="shared" si="7"/>
        <v>n/a</v>
      </c>
      <c r="BJ13" s="65">
        <f t="shared" si="7"/>
        <v>-9.6718248240519222E-2</v>
      </c>
      <c r="BK13" s="65">
        <f t="shared" si="7"/>
        <v>-0.1872919671432326</v>
      </c>
      <c r="BL13" s="65">
        <f t="shared" si="7"/>
        <v>-0.16099294486543025</v>
      </c>
      <c r="BM13" s="65">
        <f t="shared" si="7"/>
        <v>0.12980482260688797</v>
      </c>
      <c r="BN13" s="65">
        <f t="shared" si="7"/>
        <v>-7.6403695806671612E-3</v>
      </c>
      <c r="BO13" s="65">
        <f t="shared" si="7"/>
        <v>-0.11888186307816362</v>
      </c>
      <c r="BP13" s="68"/>
      <c r="BQ13" s="65" t="s">
        <v>111</v>
      </c>
      <c r="BR13" s="65" t="s">
        <v>111</v>
      </c>
      <c r="BS13" s="65" t="s">
        <v>111</v>
      </c>
      <c r="BT13" s="65" t="s">
        <v>111</v>
      </c>
      <c r="BU13" s="65" t="s">
        <v>111</v>
      </c>
      <c r="BV13" s="65" t="s">
        <v>111</v>
      </c>
      <c r="BW13" s="68"/>
      <c r="BX13" s="65" t="s">
        <v>111</v>
      </c>
      <c r="BY13" s="65" t="s">
        <v>111</v>
      </c>
      <c r="BZ13" s="65" t="s">
        <v>111</v>
      </c>
      <c r="CA13" s="65" t="s">
        <v>111</v>
      </c>
      <c r="CB13" s="65" t="s">
        <v>111</v>
      </c>
      <c r="CC13" s="65" t="s">
        <v>111</v>
      </c>
      <c r="CD13" s="65" t="s">
        <v>111</v>
      </c>
      <c r="CE13" s="68"/>
    </row>
    <row r="14" spans="1:83" x14ac:dyDescent="0.2">
      <c r="A14" s="40">
        <v>2016</v>
      </c>
      <c r="B14" s="79">
        <v>383.71825396825301</v>
      </c>
      <c r="C14" s="79">
        <v>404.70634920634899</v>
      </c>
      <c r="D14" s="79">
        <v>395.84126984126954</v>
      </c>
      <c r="E14" s="79">
        <v>629.67460317460302</v>
      </c>
      <c r="F14" s="68">
        <f t="shared" si="8"/>
        <v>1813.9404761904743</v>
      </c>
      <c r="G14" s="79">
        <v>134.90476190476099</v>
      </c>
      <c r="H14" s="68"/>
      <c r="I14" s="79"/>
      <c r="J14" s="79">
        <v>724.32936507936495</v>
      </c>
      <c r="K14" s="79">
        <v>1485.88492063492</v>
      </c>
      <c r="L14" s="79">
        <v>318.48412698412602</v>
      </c>
      <c r="M14" s="79">
        <v>569.61904761904702</v>
      </c>
      <c r="N14" s="79">
        <v>19.6984126984126</v>
      </c>
      <c r="O14" s="68">
        <f t="shared" si="9"/>
        <v>3118.0158730158701</v>
      </c>
      <c r="P14" s="68"/>
      <c r="Q14" s="79"/>
      <c r="R14" s="79">
        <v>604.53174603174557</v>
      </c>
      <c r="S14" s="79">
        <v>4920.8095238095148</v>
      </c>
      <c r="T14" s="79">
        <v>137.75396825396825</v>
      </c>
      <c r="U14" s="79">
        <v>1653.8095238095227</v>
      </c>
      <c r="V14" s="79">
        <v>1.1666666666666601</v>
      </c>
      <c r="W14" s="79">
        <f t="shared" si="5"/>
        <v>7318.0714285714184</v>
      </c>
      <c r="X14" s="68"/>
      <c r="Y14" s="79">
        <v>842.90476190476102</v>
      </c>
      <c r="Z14" s="79">
        <v>616.07539682539596</v>
      </c>
      <c r="AA14" s="79">
        <v>1420.9960317460279</v>
      </c>
      <c r="AB14" s="68">
        <f t="shared" si="0"/>
        <v>2879.9761904761849</v>
      </c>
      <c r="AC14" s="68"/>
      <c r="AD14" s="79">
        <v>546.76587301587301</v>
      </c>
      <c r="AE14" s="79">
        <v>1501.7936507936499</v>
      </c>
      <c r="AF14" s="79">
        <v>1795.2182539682451</v>
      </c>
      <c r="AG14" s="68">
        <f t="shared" si="1"/>
        <v>3843.7777777777683</v>
      </c>
      <c r="AH14" s="68"/>
      <c r="AI14" s="79">
        <v>424.71428571428498</v>
      </c>
      <c r="AJ14" s="79">
        <v>1000.14682539682</v>
      </c>
      <c r="AK14" s="79">
        <v>4101.8571428571349</v>
      </c>
      <c r="AL14" s="68">
        <f t="shared" si="2"/>
        <v>5526.7182539682399</v>
      </c>
      <c r="AM14" s="68"/>
      <c r="AN14" s="68">
        <v>131.13492063492001</v>
      </c>
      <c r="AO14" s="68">
        <v>497.50396825396803</v>
      </c>
      <c r="AP14" s="68">
        <v>1506.7023809523719</v>
      </c>
      <c r="AQ14" s="68">
        <f t="shared" si="3"/>
        <v>2135.3412698412599</v>
      </c>
      <c r="AR14" s="68"/>
      <c r="AS14" s="68">
        <v>1683.25</v>
      </c>
      <c r="AT14" s="68">
        <v>2620.5119047619</v>
      </c>
      <c r="AU14" s="68">
        <v>5811.369047619045</v>
      </c>
      <c r="AV14" s="68">
        <f t="shared" si="4"/>
        <v>10115.130952380945</v>
      </c>
      <c r="AW14" s="68"/>
      <c r="AX14" s="79">
        <v>1335.44047619047</v>
      </c>
      <c r="AY14" s="79">
        <v>448.81746031746002</v>
      </c>
      <c r="AZ14" s="79">
        <v>30.126984126984102</v>
      </c>
      <c r="BA14" s="68"/>
      <c r="BB14" s="65">
        <f t="shared" si="6"/>
        <v>-8.5616211667030595E-2</v>
      </c>
      <c r="BC14" s="65">
        <f t="shared" si="6"/>
        <v>-2.6070514534549893E-2</v>
      </c>
      <c r="BD14" s="65">
        <f t="shared" si="6"/>
        <v>-0.10917420541718437</v>
      </c>
      <c r="BE14" s="65">
        <f t="shared" si="6"/>
        <v>-0.14266572294592161</v>
      </c>
      <c r="BF14" s="65">
        <f t="shared" si="6"/>
        <v>-9.9332646341968367E-2</v>
      </c>
      <c r="BG14" s="65">
        <f t="shared" si="6"/>
        <v>-7.0131291028452281E-2</v>
      </c>
      <c r="BH14" s="68"/>
      <c r="BI14" s="65" t="str">
        <f t="shared" si="7"/>
        <v>n/a</v>
      </c>
      <c r="BJ14" s="65">
        <f t="shared" si="7"/>
        <v>0.1305169146155658</v>
      </c>
      <c r="BK14" s="65">
        <f t="shared" si="7"/>
        <v>1.7629825305204072E-2</v>
      </c>
      <c r="BL14" s="65">
        <f t="shared" si="7"/>
        <v>-1.7440701614646059E-4</v>
      </c>
      <c r="BM14" s="65">
        <f t="shared" si="7"/>
        <v>3.8864040991793525E-2</v>
      </c>
      <c r="BN14" s="65">
        <f t="shared" si="7"/>
        <v>-0.1111906893464677</v>
      </c>
      <c r="BO14" s="65">
        <f t="shared" si="7"/>
        <v>4.286311542315846E-2</v>
      </c>
      <c r="BP14" s="68"/>
      <c r="BQ14" s="65" t="s">
        <v>111</v>
      </c>
      <c r="BR14" s="65" t="s">
        <v>111</v>
      </c>
      <c r="BS14" s="65" t="s">
        <v>111</v>
      </c>
      <c r="BT14" s="65" t="s">
        <v>111</v>
      </c>
      <c r="BU14" s="65" t="s">
        <v>111</v>
      </c>
      <c r="BV14" s="65" t="s">
        <v>111</v>
      </c>
      <c r="BW14" s="68"/>
      <c r="BX14" s="65" t="s">
        <v>111</v>
      </c>
      <c r="BY14" s="65" t="s">
        <v>111</v>
      </c>
      <c r="BZ14" s="65" t="s">
        <v>111</v>
      </c>
      <c r="CA14" s="65" t="s">
        <v>111</v>
      </c>
      <c r="CB14" s="65" t="s">
        <v>111</v>
      </c>
      <c r="CC14" s="65" t="s">
        <v>111</v>
      </c>
      <c r="CD14" s="65" t="s">
        <v>111</v>
      </c>
      <c r="CE14" s="68"/>
    </row>
    <row r="15" spans="1:83" x14ac:dyDescent="0.2">
      <c r="A15" s="40">
        <v>2017</v>
      </c>
      <c r="B15" s="68">
        <v>414.776892430278</v>
      </c>
      <c r="C15" s="68">
        <v>383.490039840637</v>
      </c>
      <c r="D15" s="68">
        <v>419.10358565736999</v>
      </c>
      <c r="E15" s="68">
        <v>588.848605577689</v>
      </c>
      <c r="F15" s="68">
        <f t="shared" si="8"/>
        <v>1806.219123505974</v>
      </c>
      <c r="G15" s="68">
        <v>145.37051792828601</v>
      </c>
      <c r="H15" s="68"/>
      <c r="I15" s="68"/>
      <c r="J15" s="68">
        <v>797.17928286852498</v>
      </c>
      <c r="K15" s="68">
        <v>1540.5737051792801</v>
      </c>
      <c r="L15" s="68">
        <v>286.48207171314698</v>
      </c>
      <c r="M15" s="68">
        <v>587.641434262948</v>
      </c>
      <c r="N15" s="68">
        <v>23.5338645418326</v>
      </c>
      <c r="O15" s="68">
        <f t="shared" si="9"/>
        <v>3235.4103585657322</v>
      </c>
      <c r="P15" s="68"/>
      <c r="Q15" s="68"/>
      <c r="R15" s="68">
        <v>584.89243027888358</v>
      </c>
      <c r="S15" s="68">
        <v>4843.8525896414267</v>
      </c>
      <c r="T15" s="68">
        <v>95.091633466135349</v>
      </c>
      <c r="U15" s="68">
        <v>1626.4581673306702</v>
      </c>
      <c r="V15" s="68">
        <v>1.9601593625497999</v>
      </c>
      <c r="W15" s="79">
        <f t="shared" si="5"/>
        <v>7152.2549800796651</v>
      </c>
      <c r="X15" s="68"/>
      <c r="Y15" s="68">
        <v>780.30278884462098</v>
      </c>
      <c r="Z15" s="68">
        <v>579.394422310756</v>
      </c>
      <c r="AA15" s="68">
        <v>1403.1274900398357</v>
      </c>
      <c r="AB15" s="68">
        <f t="shared" si="0"/>
        <v>2762.8247011952126</v>
      </c>
      <c r="AC15" s="68"/>
      <c r="AD15" s="68">
        <v>554.01593625498003</v>
      </c>
      <c r="AE15" s="68">
        <v>1529.6573705179201</v>
      </c>
      <c r="AF15" s="68">
        <v>1711.1872509960085</v>
      </c>
      <c r="AG15" s="68">
        <f t="shared" si="1"/>
        <v>3794.8605577689086</v>
      </c>
      <c r="AH15" s="68"/>
      <c r="AI15" s="68">
        <v>471.90039840637399</v>
      </c>
      <c r="AJ15" s="68">
        <v>1126.35856573705</v>
      </c>
      <c r="AK15" s="68">
        <v>4037.9402390438208</v>
      </c>
      <c r="AL15" s="68">
        <f t="shared" si="2"/>
        <v>5636.1992031872451</v>
      </c>
      <c r="AM15" s="68"/>
      <c r="AN15" s="68">
        <v>195.40239043824701</v>
      </c>
      <c r="AO15" s="68">
        <v>677.56175298804703</v>
      </c>
      <c r="AP15" s="68">
        <v>1505.733067729082</v>
      </c>
      <c r="AQ15" s="68">
        <f t="shared" si="3"/>
        <v>2378.697211155376</v>
      </c>
      <c r="AR15" s="68"/>
      <c r="AS15" s="68">
        <v>1610.81673306772</v>
      </c>
      <c r="AT15" s="68">
        <v>2557.8486055776798</v>
      </c>
      <c r="AU15" s="68">
        <v>5646.5219123505931</v>
      </c>
      <c r="AV15" s="68">
        <f t="shared" si="4"/>
        <v>9815.187250995994</v>
      </c>
      <c r="AW15" s="68"/>
      <c r="AX15" s="68">
        <v>1366.3944223107501</v>
      </c>
      <c r="AY15" s="68">
        <v>410.06772908366497</v>
      </c>
      <c r="AZ15" s="68">
        <v>29.756972111553701</v>
      </c>
      <c r="BA15" s="68"/>
      <c r="BB15" s="65">
        <f t="shared" si="6"/>
        <v>8.0941258699135599E-2</v>
      </c>
      <c r="BC15" s="65">
        <f t="shared" si="6"/>
        <v>-5.2423959760745875E-2</v>
      </c>
      <c r="BD15" s="65">
        <f t="shared" si="6"/>
        <v>5.8766777464685616E-2</v>
      </c>
      <c r="BE15" s="65">
        <f t="shared" si="6"/>
        <v>-6.4836659111044637E-2</v>
      </c>
      <c r="BF15" s="65">
        <f t="shared" si="6"/>
        <v>-4.2566736813306472E-3</v>
      </c>
      <c r="BG15" s="65">
        <f t="shared" si="6"/>
        <v>7.7578848038837522E-2</v>
      </c>
      <c r="BH15" s="68"/>
      <c r="BI15" s="65" t="str">
        <f t="shared" si="7"/>
        <v>n/a</v>
      </c>
      <c r="BJ15" s="65">
        <f t="shared" si="7"/>
        <v>0.10057567910584142</v>
      </c>
      <c r="BK15" s="65">
        <f t="shared" si="7"/>
        <v>3.6805531696890492E-2</v>
      </c>
      <c r="BL15" s="65">
        <f t="shared" si="7"/>
        <v>-0.10048241830455207</v>
      </c>
      <c r="BM15" s="65">
        <f t="shared" si="7"/>
        <v>3.163936795869593E-2</v>
      </c>
      <c r="BN15" s="65">
        <f t="shared" si="7"/>
        <v>0.19470867537104053</v>
      </c>
      <c r="BO15" s="65">
        <f t="shared" si="7"/>
        <v>3.7650380989341592E-2</v>
      </c>
      <c r="BP15" s="68"/>
      <c r="BQ15" s="65" t="s">
        <v>111</v>
      </c>
      <c r="BR15" s="65" t="s">
        <v>111</v>
      </c>
      <c r="BS15" s="65" t="s">
        <v>111</v>
      </c>
      <c r="BT15" s="65" t="s">
        <v>111</v>
      </c>
      <c r="BU15" s="65" t="s">
        <v>111</v>
      </c>
      <c r="BV15" s="65" t="s">
        <v>111</v>
      </c>
      <c r="BW15" s="68"/>
      <c r="BX15" s="65" t="s">
        <v>111</v>
      </c>
      <c r="BY15" s="65" t="s">
        <v>111</v>
      </c>
      <c r="BZ15" s="65" t="s">
        <v>111</v>
      </c>
      <c r="CA15" s="65" t="s">
        <v>111</v>
      </c>
      <c r="CB15" s="65" t="s">
        <v>111</v>
      </c>
      <c r="CC15" s="65" t="s">
        <v>111</v>
      </c>
      <c r="CD15" s="65" t="s">
        <v>111</v>
      </c>
      <c r="CE15" s="68"/>
    </row>
    <row r="16" spans="1:83" x14ac:dyDescent="0.2">
      <c r="A16" s="40">
        <v>2018</v>
      </c>
      <c r="B16" s="68">
        <v>386.848605577689</v>
      </c>
      <c r="C16" s="68">
        <v>345.25498007968099</v>
      </c>
      <c r="D16" s="68">
        <v>411.84462151394399</v>
      </c>
      <c r="E16" s="68">
        <v>530.87250996015905</v>
      </c>
      <c r="F16" s="68">
        <f t="shared" si="8"/>
        <v>1674.820717131473</v>
      </c>
      <c r="G16" s="68">
        <v>168.43027888446201</v>
      </c>
      <c r="H16" s="68"/>
      <c r="I16" s="68"/>
      <c r="J16" s="68">
        <v>804.22310756972104</v>
      </c>
      <c r="K16" s="68">
        <v>1580.22310756972</v>
      </c>
      <c r="L16" s="68">
        <v>267.394422310756</v>
      </c>
      <c r="M16" s="68">
        <v>581.30278884462098</v>
      </c>
      <c r="N16" s="68">
        <v>15.709163346613501</v>
      </c>
      <c r="O16" s="68">
        <f t="shared" si="9"/>
        <v>3248.8525896414312</v>
      </c>
      <c r="P16" s="68"/>
      <c r="Q16" s="68"/>
      <c r="R16" s="68">
        <v>528.38645418326689</v>
      </c>
      <c r="S16" s="68">
        <v>5108.4462151394418</v>
      </c>
      <c r="T16" s="68">
        <v>65.063745019920262</v>
      </c>
      <c r="U16" s="68">
        <v>1476.2828685258912</v>
      </c>
      <c r="V16" s="68">
        <v>0.41434262948207101</v>
      </c>
      <c r="W16" s="79">
        <f t="shared" si="5"/>
        <v>7178.5936254980024</v>
      </c>
      <c r="X16" s="68"/>
      <c r="Y16" s="68">
        <v>733.79282868525797</v>
      </c>
      <c r="Z16" s="68">
        <v>529.19920318724996</v>
      </c>
      <c r="AA16" s="68">
        <v>1541.8007968127461</v>
      </c>
      <c r="AB16" s="68">
        <f t="shared" si="0"/>
        <v>2804.7928286852539</v>
      </c>
      <c r="AC16" s="68"/>
      <c r="AD16" s="68">
        <v>506.02390438246999</v>
      </c>
      <c r="AE16" s="68">
        <v>1576.8565737051699</v>
      </c>
      <c r="AF16" s="68">
        <v>1812.5577689243003</v>
      </c>
      <c r="AG16" s="68">
        <f t="shared" si="1"/>
        <v>3895.4382470119399</v>
      </c>
      <c r="AH16" s="68"/>
      <c r="AI16" s="68">
        <v>435.00398406374501</v>
      </c>
      <c r="AJ16" s="68">
        <v>1142.7968127490001</v>
      </c>
      <c r="AK16" s="68">
        <v>3824.2350597609516</v>
      </c>
      <c r="AL16" s="68">
        <f t="shared" si="2"/>
        <v>5402.0358565736969</v>
      </c>
      <c r="AM16" s="68"/>
      <c r="AN16" s="68">
        <v>181.64940239043801</v>
      </c>
      <c r="AO16" s="68">
        <v>734.72111553784805</v>
      </c>
      <c r="AP16" s="68">
        <v>1800.3824701195156</v>
      </c>
      <c r="AQ16" s="68">
        <f t="shared" si="3"/>
        <v>2716.7529880478014</v>
      </c>
      <c r="AR16" s="68"/>
      <c r="AS16" s="68">
        <v>1493.1713147410301</v>
      </c>
      <c r="AT16" s="68">
        <v>2514.1314741035799</v>
      </c>
      <c r="AU16" s="68">
        <v>5378.2111553784816</v>
      </c>
      <c r="AV16" s="68">
        <f t="shared" si="4"/>
        <v>9385.513944223092</v>
      </c>
      <c r="AW16" s="68"/>
      <c r="AX16" s="68">
        <v>1284.2709163346599</v>
      </c>
      <c r="AY16" s="68">
        <v>362.68127490039802</v>
      </c>
      <c r="AZ16" s="68">
        <v>27.868525896414301</v>
      </c>
      <c r="BA16" s="68"/>
      <c r="BB16" s="65">
        <f t="shared" si="6"/>
        <v>-6.7333275701426887E-2</v>
      </c>
      <c r="BC16" s="65">
        <f t="shared" si="6"/>
        <v>-9.9702875664893331E-2</v>
      </c>
      <c r="BD16" s="65">
        <f t="shared" si="6"/>
        <v>-1.7320214839107617E-2</v>
      </c>
      <c r="BE16" s="65">
        <f t="shared" si="6"/>
        <v>-9.8456708682620686E-2</v>
      </c>
      <c r="BF16" s="65">
        <f t="shared" si="6"/>
        <v>-7.2747766128978486E-2</v>
      </c>
      <c r="BG16" s="65">
        <f t="shared" si="6"/>
        <v>0.15862749397062625</v>
      </c>
      <c r="BH16" s="68"/>
      <c r="BI16" s="65" t="str">
        <f t="shared" si="7"/>
        <v>n/a</v>
      </c>
      <c r="BJ16" s="65">
        <f t="shared" si="7"/>
        <v>8.8359354696849746E-3</v>
      </c>
      <c r="BK16" s="65">
        <f t="shared" si="7"/>
        <v>2.5736777316879955E-2</v>
      </c>
      <c r="BL16" s="65">
        <f t="shared" si="7"/>
        <v>-6.6627727481332055E-2</v>
      </c>
      <c r="BM16" s="65">
        <f t="shared" si="7"/>
        <v>-1.0786586936772591E-2</v>
      </c>
      <c r="BN16" s="65">
        <f t="shared" si="7"/>
        <v>-0.33248687997291337</v>
      </c>
      <c r="BO16" s="65">
        <f t="shared" si="7"/>
        <v>4.1547221483391183E-3</v>
      </c>
      <c r="BP16" s="68"/>
      <c r="BQ16" s="65" t="s">
        <v>111</v>
      </c>
      <c r="BR16" s="65" t="s">
        <v>111</v>
      </c>
      <c r="BS16" s="65" t="s">
        <v>111</v>
      </c>
      <c r="BT16" s="65" t="s">
        <v>111</v>
      </c>
      <c r="BU16" s="65" t="s">
        <v>111</v>
      </c>
      <c r="BV16" s="65" t="s">
        <v>111</v>
      </c>
      <c r="BW16" s="68"/>
      <c r="BX16" s="65" t="s">
        <v>111</v>
      </c>
      <c r="BY16" s="65" t="s">
        <v>111</v>
      </c>
      <c r="BZ16" s="65" t="s">
        <v>111</v>
      </c>
      <c r="CA16" s="65" t="s">
        <v>111</v>
      </c>
      <c r="CB16" s="65" t="s">
        <v>111</v>
      </c>
      <c r="CC16" s="65" t="s">
        <v>111</v>
      </c>
      <c r="CD16" s="65" t="s">
        <v>111</v>
      </c>
      <c r="CE16" s="68"/>
    </row>
    <row r="17" spans="1:83" x14ac:dyDescent="0.2">
      <c r="A17" s="40">
        <v>2019</v>
      </c>
      <c r="B17" s="68">
        <v>448.71428571428498</v>
      </c>
      <c r="C17" s="68">
        <v>378.13492063491998</v>
      </c>
      <c r="D17" s="68">
        <v>420.48412698412602</v>
      </c>
      <c r="E17" s="68">
        <v>458.15873015873001</v>
      </c>
      <c r="F17" s="68">
        <f t="shared" si="8"/>
        <v>1705.4920634920609</v>
      </c>
      <c r="G17" s="68">
        <v>192.70634920634899</v>
      </c>
      <c r="H17" s="68"/>
      <c r="I17" s="68">
        <v>850.82142857142799</v>
      </c>
      <c r="J17" s="68">
        <v>609.98412698412596</v>
      </c>
      <c r="K17" s="68">
        <v>685.42857142857099</v>
      </c>
      <c r="L17" s="68">
        <v>239.71031746031699</v>
      </c>
      <c r="M17" s="68">
        <v>665.730158730158</v>
      </c>
      <c r="N17" s="68">
        <v>14.900793650793601</v>
      </c>
      <c r="O17" s="68">
        <f t="shared" si="9"/>
        <v>3066.5753968253939</v>
      </c>
      <c r="P17" s="68"/>
      <c r="Q17" s="68">
        <v>6627.1547619047597</v>
      </c>
      <c r="R17" s="68">
        <v>216.86111111111038</v>
      </c>
      <c r="S17" s="68">
        <v>22.710317460317398</v>
      </c>
      <c r="T17" s="68">
        <v>44.99206349206348</v>
      </c>
      <c r="U17" s="68">
        <v>1762.2380952380943</v>
      </c>
      <c r="V17" s="68">
        <v>1.27380952380952</v>
      </c>
      <c r="W17" s="79">
        <f t="shared" si="5"/>
        <v>8675.2301587301536</v>
      </c>
      <c r="X17" s="68"/>
      <c r="Y17" s="68">
        <v>732.638888888888</v>
      </c>
      <c r="Z17" s="68">
        <v>568.08333333333303</v>
      </c>
      <c r="AA17" s="68">
        <v>1652.1428571428523</v>
      </c>
      <c r="AB17" s="68">
        <f t="shared" si="0"/>
        <v>2952.8650793650731</v>
      </c>
      <c r="AC17" s="68"/>
      <c r="AD17" s="68">
        <v>515.51190476190402</v>
      </c>
      <c r="AE17" s="68">
        <v>1399.11507936507</v>
      </c>
      <c r="AF17" s="68">
        <v>2031.3492063492049</v>
      </c>
      <c r="AG17" s="68">
        <f t="shared" si="1"/>
        <v>3945.976190476179</v>
      </c>
      <c r="AH17" s="68"/>
      <c r="AI17" s="68">
        <v>457.34126984126902</v>
      </c>
      <c r="AJ17" s="68">
        <v>1099.37698412698</v>
      </c>
      <c r="AK17" s="68">
        <v>4991.7380952380863</v>
      </c>
      <c r="AL17" s="68">
        <f t="shared" si="2"/>
        <v>6548.4563492063353</v>
      </c>
      <c r="AM17" s="68"/>
      <c r="AN17" s="68">
        <v>151.583333333333</v>
      </c>
      <c r="AO17" s="68">
        <v>570.18650793650704</v>
      </c>
      <c r="AP17" s="68">
        <v>2516.6309523809455</v>
      </c>
      <c r="AQ17" s="68">
        <f t="shared" si="3"/>
        <v>3238.4007936507855</v>
      </c>
      <c r="AR17" s="68"/>
      <c r="AS17" s="68">
        <v>1553.9087301587299</v>
      </c>
      <c r="AT17" s="68">
        <v>2496.38888888888</v>
      </c>
      <c r="AU17" s="68">
        <v>6158.5992063491976</v>
      </c>
      <c r="AV17" s="68">
        <f t="shared" si="4"/>
        <v>10208.896825396809</v>
      </c>
      <c r="AW17" s="68"/>
      <c r="AX17" s="68">
        <v>1287.5317460317401</v>
      </c>
      <c r="AY17" s="68">
        <v>383.25793650793599</v>
      </c>
      <c r="AZ17" s="68">
        <v>34.702380952380899</v>
      </c>
      <c r="BA17" s="68"/>
      <c r="BB17" s="65">
        <f t="shared" si="6"/>
        <v>0.15992220016978131</v>
      </c>
      <c r="BC17" s="65">
        <f t="shared" si="6"/>
        <v>9.5233790828015419E-2</v>
      </c>
      <c r="BD17" s="65">
        <f t="shared" si="6"/>
        <v>2.0977584795020876E-2</v>
      </c>
      <c r="BE17" s="65">
        <f t="shared" si="6"/>
        <v>-0.13697032420625066</v>
      </c>
      <c r="BF17" s="65">
        <f t="shared" si="6"/>
        <v>1.8313211704904075E-2</v>
      </c>
      <c r="BG17" s="65">
        <f t="shared" si="6"/>
        <v>0.14413127189879926</v>
      </c>
      <c r="BH17" s="68"/>
      <c r="BI17" s="65" t="str">
        <f t="shared" si="7"/>
        <v>n/a</v>
      </c>
      <c r="BJ17" s="65">
        <f t="shared" si="7"/>
        <v>-0.24152374976213398</v>
      </c>
      <c r="BK17" s="65">
        <f t="shared" si="7"/>
        <v>-0.56624569774662048</v>
      </c>
      <c r="BL17" s="65">
        <f t="shared" si="7"/>
        <v>-0.10353284339740476</v>
      </c>
      <c r="BM17" s="65">
        <f t="shared" si="7"/>
        <v>0.14523819858724951</v>
      </c>
      <c r="BN17" s="65">
        <f t="shared" si="7"/>
        <v>-5.1458481778035914E-2</v>
      </c>
      <c r="BO17" s="65">
        <f t="shared" si="7"/>
        <v>-5.6105097965111095E-2</v>
      </c>
      <c r="BP17" s="68"/>
      <c r="BQ17" s="65" t="s">
        <v>111</v>
      </c>
      <c r="BR17" s="65" t="s">
        <v>111</v>
      </c>
      <c r="BS17" s="65" t="s">
        <v>111</v>
      </c>
      <c r="BT17" s="65" t="s">
        <v>111</v>
      </c>
      <c r="BU17" s="65" t="s">
        <v>111</v>
      </c>
      <c r="BV17" s="65" t="s">
        <v>111</v>
      </c>
      <c r="BW17" s="68"/>
      <c r="BX17" s="65" t="s">
        <v>111</v>
      </c>
      <c r="BY17" s="65" t="s">
        <v>111</v>
      </c>
      <c r="BZ17" s="65" t="s">
        <v>111</v>
      </c>
      <c r="CA17" s="65" t="s">
        <v>111</v>
      </c>
      <c r="CB17" s="65" t="s">
        <v>111</v>
      </c>
      <c r="CC17" s="65" t="s">
        <v>111</v>
      </c>
      <c r="CD17" s="65" t="s">
        <v>111</v>
      </c>
      <c r="CE17" s="68"/>
    </row>
    <row r="18" spans="1:83" x14ac:dyDescent="0.2">
      <c r="A18" s="40">
        <v>2020</v>
      </c>
      <c r="B18" s="68">
        <v>428.28853754940701</v>
      </c>
      <c r="C18" s="68">
        <v>311.434782608695</v>
      </c>
      <c r="D18" s="68">
        <v>357.67984189723302</v>
      </c>
      <c r="E18" s="68">
        <v>468.62845849802301</v>
      </c>
      <c r="F18" s="68">
        <f t="shared" si="8"/>
        <v>1566.0316205533582</v>
      </c>
      <c r="G18" s="68">
        <v>207.44664031620499</v>
      </c>
      <c r="H18" s="68"/>
      <c r="I18" s="68">
        <v>1813.00790513833</v>
      </c>
      <c r="J18" s="68">
        <v>437.46640316205497</v>
      </c>
      <c r="K18" s="68">
        <v>137.62055335968299</v>
      </c>
      <c r="L18" s="68">
        <v>178.18577075098801</v>
      </c>
      <c r="M18" s="68">
        <v>689.51778656126396</v>
      </c>
      <c r="N18" s="68">
        <v>16.1541501976284</v>
      </c>
      <c r="O18" s="68">
        <f t="shared" si="9"/>
        <v>3271.9525691699487</v>
      </c>
      <c r="P18" s="68"/>
      <c r="Q18" s="68">
        <v>6446.03557312252</v>
      </c>
      <c r="R18" s="68">
        <v>1.3438735177865611</v>
      </c>
      <c r="S18" s="68">
        <v>29.826086956521699</v>
      </c>
      <c r="T18" s="68">
        <v>43.2173913043477</v>
      </c>
      <c r="U18" s="68">
        <v>1562.3517786561235</v>
      </c>
      <c r="V18" s="68">
        <v>1.73122529644268</v>
      </c>
      <c r="W18" s="79">
        <f t="shared" si="5"/>
        <v>8084.5059288537432</v>
      </c>
      <c r="X18" s="68"/>
      <c r="Y18" s="68">
        <v>682.95256916996004</v>
      </c>
      <c r="Z18" s="68">
        <v>680.64031620553305</v>
      </c>
      <c r="AA18" s="68">
        <v>1756.869565217384</v>
      </c>
      <c r="AB18" s="68">
        <v>3119.7996351766483</v>
      </c>
      <c r="AC18" s="68"/>
      <c r="AD18" s="68">
        <v>482.64426877470299</v>
      </c>
      <c r="AE18" s="68">
        <v>1570.3280632410999</v>
      </c>
      <c r="AF18" s="68">
        <v>2016.1818181818116</v>
      </c>
      <c r="AG18" s="68">
        <f t="shared" si="1"/>
        <v>4069.1541501976144</v>
      </c>
      <c r="AH18" s="68"/>
      <c r="AI18" s="68">
        <v>400.434782608695</v>
      </c>
      <c r="AJ18" s="68">
        <v>1020.98418972332</v>
      </c>
      <c r="AK18" s="68">
        <v>4311.4545454545387</v>
      </c>
      <c r="AL18" s="68">
        <v>5743.3015472990255</v>
      </c>
      <c r="AM18" s="68"/>
      <c r="AN18" s="68">
        <v>128.43083003952501</v>
      </c>
      <c r="AO18" s="68">
        <v>563.85770750988104</v>
      </c>
      <c r="AP18" s="68">
        <v>2088.4505928853719</v>
      </c>
      <c r="AQ18" s="68">
        <f t="shared" si="3"/>
        <v>2780.739130434778</v>
      </c>
      <c r="AR18" s="68"/>
      <c r="AS18" s="68">
        <v>1437.6007905138299</v>
      </c>
      <c r="AT18" s="68">
        <v>2708.0948616600699</v>
      </c>
      <c r="AU18" s="68">
        <v>5996.0553359683727</v>
      </c>
      <c r="AV18" s="68">
        <v>10148.586065508185</v>
      </c>
      <c r="AW18" s="68"/>
      <c r="AX18" s="68">
        <v>1146.5612648221299</v>
      </c>
      <c r="AY18" s="68">
        <v>366.86956521739103</v>
      </c>
      <c r="AZ18" s="68">
        <v>52.6007905138339</v>
      </c>
      <c r="BA18" s="68"/>
      <c r="BB18" s="65">
        <f t="shared" si="6"/>
        <v>-4.5520610364261693E-2</v>
      </c>
      <c r="BC18" s="65">
        <f t="shared" si="6"/>
        <v>-0.17639243134231009</v>
      </c>
      <c r="BD18" s="65">
        <f t="shared" si="6"/>
        <v>-0.14936184520768836</v>
      </c>
      <c r="BE18" s="65">
        <f t="shared" si="6"/>
        <v>2.2851749077586581E-2</v>
      </c>
      <c r="BF18" s="65">
        <f t="shared" si="6"/>
        <v>-8.1771381951289857E-2</v>
      </c>
      <c r="BG18" s="65">
        <f t="shared" si="6"/>
        <v>7.6490946824342432E-2</v>
      </c>
      <c r="BH18" s="68"/>
      <c r="BI18" s="65">
        <f t="shared" si="7"/>
        <v>1.1308912120166763</v>
      </c>
      <c r="BJ18" s="65">
        <f t="shared" si="7"/>
        <v>-0.28282330013246482</v>
      </c>
      <c r="BK18" s="65">
        <f t="shared" si="7"/>
        <v>-0.79921970122597297</v>
      </c>
      <c r="BL18" s="65">
        <f t="shared" si="7"/>
        <v>-0.2566620717921918</v>
      </c>
      <c r="BM18" s="65">
        <f t="shared" si="7"/>
        <v>3.5731636187970706E-2</v>
      </c>
      <c r="BN18" s="65">
        <f t="shared" si="7"/>
        <v>8.4113408735651207E-2</v>
      </c>
      <c r="BO18" s="65">
        <f t="shared" si="7"/>
        <v>6.6972810307278641E-2</v>
      </c>
      <c r="BP18" s="68"/>
      <c r="BQ18" s="65" t="s">
        <v>111</v>
      </c>
      <c r="BR18" s="65" t="s">
        <v>111</v>
      </c>
      <c r="BS18" s="65" t="s">
        <v>111</v>
      </c>
      <c r="BT18" s="65" t="s">
        <v>111</v>
      </c>
      <c r="BU18" s="65" t="s">
        <v>111</v>
      </c>
      <c r="BV18" s="65" t="s">
        <v>111</v>
      </c>
      <c r="BW18" s="68"/>
      <c r="BX18" s="65" t="s">
        <v>111</v>
      </c>
      <c r="BY18" s="65" t="s">
        <v>111</v>
      </c>
      <c r="BZ18" s="65" t="s">
        <v>111</v>
      </c>
      <c r="CA18" s="65" t="s">
        <v>111</v>
      </c>
      <c r="CB18" s="65" t="s">
        <v>111</v>
      </c>
      <c r="CC18" s="65" t="s">
        <v>111</v>
      </c>
      <c r="CD18" s="65" t="s">
        <v>111</v>
      </c>
      <c r="CE18" s="68"/>
    </row>
    <row r="19" spans="1:83" x14ac:dyDescent="0.2">
      <c r="A19" s="40">
        <v>2021</v>
      </c>
      <c r="B19" s="68">
        <v>391.56746031746002</v>
      </c>
      <c r="C19" s="68">
        <v>234.24603174603101</v>
      </c>
      <c r="D19" s="68">
        <v>358.75</v>
      </c>
      <c r="E19" s="68">
        <v>463.03174603174602</v>
      </c>
      <c r="F19" s="68">
        <f t="shared" si="8"/>
        <v>1447.5952380952372</v>
      </c>
      <c r="G19" s="68">
        <v>223.861111111111</v>
      </c>
      <c r="H19" s="68"/>
      <c r="I19" s="68">
        <v>2215.5595238095202</v>
      </c>
      <c r="J19" s="68">
        <v>386.05555555555497</v>
      </c>
      <c r="K19" s="68">
        <v>125.142857142857</v>
      </c>
      <c r="L19" s="68">
        <v>144.03571428571399</v>
      </c>
      <c r="M19" s="68">
        <v>772.07142857142799</v>
      </c>
      <c r="N19" s="68">
        <v>18.567460317460299</v>
      </c>
      <c r="O19" s="68">
        <f t="shared" si="9"/>
        <v>3661.4325396825338</v>
      </c>
      <c r="P19" s="68"/>
      <c r="Q19" s="68">
        <v>5930.6309523809496</v>
      </c>
      <c r="R19" s="68">
        <v>1.075396825396824</v>
      </c>
      <c r="S19" s="68">
        <v>27.035714285714199</v>
      </c>
      <c r="T19" s="68">
        <v>31.059523809523704</v>
      </c>
      <c r="U19" s="68">
        <v>1514.4841269841222</v>
      </c>
      <c r="V19" s="68">
        <v>1.21428571428571</v>
      </c>
      <c r="W19" s="79">
        <f t="shared" si="5"/>
        <v>7505.4999999999918</v>
      </c>
      <c r="X19" s="68"/>
      <c r="Y19" s="68">
        <v>660.10317460317401</v>
      </c>
      <c r="Z19" s="68">
        <v>696.46825396825295</v>
      </c>
      <c r="AA19" s="68">
        <v>1826.1031746031658</v>
      </c>
      <c r="AB19" s="68">
        <f t="shared" ref="AB19:AB35" si="10">SUM(Y19:AA19)</f>
        <v>3182.6746031745929</v>
      </c>
      <c r="AC19" s="68"/>
      <c r="AD19" s="68">
        <v>407.138888888888</v>
      </c>
      <c r="AE19" s="68">
        <v>1831.0992063491999</v>
      </c>
      <c r="AF19" s="68">
        <v>1981.563492063485</v>
      </c>
      <c r="AG19" s="68">
        <f t="shared" si="1"/>
        <v>4219.8015873015729</v>
      </c>
      <c r="AH19" s="68"/>
      <c r="AI19" s="68">
        <v>380.35317460317401</v>
      </c>
      <c r="AJ19" s="68">
        <v>1133.8968253968201</v>
      </c>
      <c r="AK19" s="68">
        <v>3697.833333333328</v>
      </c>
      <c r="AL19" s="68">
        <f t="shared" ref="AL19:AL35" si="11">SUM(AI19:AK19)</f>
        <v>5212.0833333333221</v>
      </c>
      <c r="AM19" s="68"/>
      <c r="AN19" s="68">
        <v>114.960317460317</v>
      </c>
      <c r="AO19" s="68">
        <v>726</v>
      </c>
      <c r="AP19" s="68">
        <v>1688.5634920634827</v>
      </c>
      <c r="AQ19" s="68">
        <f t="shared" si="3"/>
        <v>2529.5238095237996</v>
      </c>
      <c r="AR19" s="68"/>
      <c r="AS19" s="68">
        <v>1332.63492063492</v>
      </c>
      <c r="AT19" s="68">
        <v>2935.4642857142799</v>
      </c>
      <c r="AU19" s="68">
        <v>5816.936507936507</v>
      </c>
      <c r="AV19" s="68">
        <f t="shared" ref="AV19:AV35" si="12">SUM(AS19:AU19)</f>
        <v>10085.035714285706</v>
      </c>
      <c r="AW19" s="68"/>
      <c r="AX19" s="68">
        <v>1087.1547619047601</v>
      </c>
      <c r="AY19" s="68">
        <v>289.15873015873001</v>
      </c>
      <c r="AZ19" s="68">
        <v>71.281746031745996</v>
      </c>
      <c r="BA19" s="68"/>
      <c r="BB19" s="65">
        <f t="shared" ref="BB19" si="13">IFERROR(B19/B18-1, "n/a")</f>
        <v>-8.5739108130370778E-2</v>
      </c>
      <c r="BC19" s="65">
        <f t="shared" ref="BC19" si="14">IFERROR(C19/C18-1, "n/a")</f>
        <v>-0.24784884403759255</v>
      </c>
      <c r="BD19" s="65">
        <f t="shared" ref="BD19" si="15">IFERROR(D19/D18-1, "n/a")</f>
        <v>2.9919441282755255E-3</v>
      </c>
      <c r="BE19" s="65">
        <f t="shared" ref="BE19" si="16">IFERROR(E19/E18-1, "n/a")</f>
        <v>-1.194274987954147E-2</v>
      </c>
      <c r="BF19" s="65">
        <f t="shared" ref="BF19" si="17">IFERROR(F19/F18-1, "n/a")</f>
        <v>-7.562834677391217E-2</v>
      </c>
      <c r="BG19" s="65">
        <f t="shared" ref="BG19" si="18">IFERROR(G19/G18-1, "n/a")</f>
        <v>7.9126231063014085E-2</v>
      </c>
      <c r="BH19" s="68"/>
      <c r="BI19" s="65">
        <f t="shared" ref="BI19" si="19">IFERROR(I19/I18-1, "n/a")</f>
        <v>0.22203522529068964</v>
      </c>
      <c r="BJ19" s="65">
        <f t="shared" ref="BJ19" si="20">IFERROR(J19/J18-1, "n/a")</f>
        <v>-0.11751953346564847</v>
      </c>
      <c r="BK19" s="65">
        <f t="shared" ref="BK19" si="21">IFERROR(K19/K18-1, "n/a")</f>
        <v>-9.0667388789045678E-2</v>
      </c>
      <c r="BL19" s="65">
        <f t="shared" ref="BL19" si="22">IFERROR(L19/L18-1, "n/a")</f>
        <v>-0.19165422873747995</v>
      </c>
      <c r="BM19" s="65">
        <f t="shared" ref="BM19" si="23">IFERROR(M19/M18-1, "n/a")</f>
        <v>0.11972663159549857</v>
      </c>
      <c r="BN19" s="65">
        <f t="shared" ref="BN19" si="24">IFERROR(N19/N18-1, "n/a")</f>
        <v>0.14939257653963112</v>
      </c>
      <c r="BO19" s="65">
        <f t="shared" ref="BO19" si="25">IFERROR(O19/O18-1, "n/a")</f>
        <v>0.11903594635890191</v>
      </c>
      <c r="BP19" s="68"/>
      <c r="BQ19" s="65" t="s">
        <v>111</v>
      </c>
      <c r="BR19" s="65" t="s">
        <v>111</v>
      </c>
      <c r="BS19" s="65" t="s">
        <v>111</v>
      </c>
      <c r="BT19" s="65" t="s">
        <v>111</v>
      </c>
      <c r="BU19" s="65" t="s">
        <v>111</v>
      </c>
      <c r="BV19" s="65" t="s">
        <v>111</v>
      </c>
      <c r="BW19" s="68"/>
      <c r="BX19" s="65" t="s">
        <v>111</v>
      </c>
      <c r="BY19" s="65" t="s">
        <v>111</v>
      </c>
      <c r="BZ19" s="65" t="s">
        <v>111</v>
      </c>
      <c r="CA19" s="65" t="s">
        <v>111</v>
      </c>
      <c r="CB19" s="65" t="s">
        <v>111</v>
      </c>
      <c r="CC19" s="65" t="s">
        <v>111</v>
      </c>
      <c r="CD19" s="65" t="s">
        <v>111</v>
      </c>
      <c r="CE19" s="68"/>
    </row>
    <row r="20" spans="1:83" x14ac:dyDescent="0.2">
      <c r="A20" s="40"/>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5"/>
      <c r="BC20" s="65"/>
      <c r="BD20" s="65"/>
      <c r="BE20" s="65"/>
      <c r="BF20" s="65"/>
      <c r="BG20" s="65"/>
      <c r="BH20" s="68"/>
      <c r="BI20" s="65"/>
      <c r="BJ20" s="65"/>
      <c r="BK20" s="65"/>
      <c r="BL20" s="65"/>
      <c r="BM20" s="65"/>
      <c r="BN20" s="65"/>
      <c r="BO20" s="65"/>
      <c r="BP20" s="68"/>
      <c r="BQ20" s="65"/>
      <c r="BR20" s="65"/>
      <c r="BS20" s="65"/>
      <c r="BT20" s="65"/>
      <c r="BU20" s="65"/>
      <c r="BV20" s="65"/>
      <c r="BW20" s="68"/>
      <c r="BX20" s="65"/>
      <c r="BY20" s="65"/>
      <c r="BZ20" s="65"/>
      <c r="CA20" s="65"/>
      <c r="CB20" s="65"/>
      <c r="CC20" s="65"/>
      <c r="CD20" s="65"/>
      <c r="CE20" s="68"/>
    </row>
    <row r="21" spans="1:83" x14ac:dyDescent="0.2">
      <c r="A21" s="40" t="s">
        <v>102</v>
      </c>
      <c r="B21" s="79">
        <v>403.11475409835998</v>
      </c>
      <c r="C21" s="79">
        <v>345.62295081967198</v>
      </c>
      <c r="D21" s="79">
        <v>467.29508196721298</v>
      </c>
      <c r="E21" s="79">
        <v>489.73770491803202</v>
      </c>
      <c r="F21" s="68">
        <f t="shared" si="8"/>
        <v>1705.7704918032771</v>
      </c>
      <c r="G21" s="79">
        <v>185.37704918032699</v>
      </c>
      <c r="H21" s="95"/>
      <c r="I21" s="79"/>
      <c r="J21" s="79">
        <v>773.45901639344197</v>
      </c>
      <c r="K21" s="79">
        <v>1484.13114754098</v>
      </c>
      <c r="L21" s="79">
        <v>261.78688524590098</v>
      </c>
      <c r="M21" s="79">
        <v>636.26229508196695</v>
      </c>
      <c r="N21" s="79">
        <v>12.4262295081967</v>
      </c>
      <c r="O21" s="79">
        <f>SUM(I21:N21)</f>
        <v>3168.0655737704865</v>
      </c>
      <c r="P21" s="95"/>
      <c r="Q21" s="79">
        <v>6107.7213114754004</v>
      </c>
      <c r="R21" s="79">
        <v>640.49180327868783</v>
      </c>
      <c r="S21" s="79">
        <v>17.327868852459002</v>
      </c>
      <c r="T21" s="79">
        <v>45.786885245901601</v>
      </c>
      <c r="U21" s="79">
        <v>1561.8360655737649</v>
      </c>
      <c r="V21" s="79">
        <v>1.36065573770491</v>
      </c>
      <c r="W21" s="79">
        <f t="shared" si="5"/>
        <v>8374.5245901639173</v>
      </c>
      <c r="X21" s="95"/>
      <c r="Y21" s="79">
        <v>743.78688524590098</v>
      </c>
      <c r="Z21" s="79">
        <v>560.27868852459005</v>
      </c>
      <c r="AA21" s="79">
        <v>1588.2131147540938</v>
      </c>
      <c r="AB21" s="79">
        <f t="shared" si="10"/>
        <v>2892.278688524585</v>
      </c>
      <c r="AC21" s="95"/>
      <c r="AD21" s="79">
        <v>516.885245901639</v>
      </c>
      <c r="AE21" s="79">
        <v>1469.6885245901599</v>
      </c>
      <c r="AF21" s="79">
        <v>1978.2786885245841</v>
      </c>
      <c r="AG21" s="79">
        <f t="shared" ref="AG21:AG35" si="26">SUM(AD21:AF21)</f>
        <v>3964.8524590163829</v>
      </c>
      <c r="AH21" s="95"/>
      <c r="AI21" s="79">
        <v>445.098360655737</v>
      </c>
      <c r="AJ21" s="79">
        <v>1138.0983606557299</v>
      </c>
      <c r="AK21" s="79">
        <v>4808.0327868852455</v>
      </c>
      <c r="AL21" s="79">
        <f t="shared" si="11"/>
        <v>6391.2295081967122</v>
      </c>
      <c r="AM21" s="95"/>
      <c r="AN21" s="68">
        <v>150.75409836065501</v>
      </c>
      <c r="AO21" s="68">
        <v>625.44262295081899</v>
      </c>
      <c r="AP21" s="68">
        <v>2457.6557377049098</v>
      </c>
      <c r="AQ21" s="68">
        <f t="shared" ref="AQ21:AQ35" si="27">SUM(AN21:AP21)</f>
        <v>3233.8524590163838</v>
      </c>
      <c r="AR21" s="95"/>
      <c r="AS21" s="68">
        <v>1555.01639344262</v>
      </c>
      <c r="AT21" s="68">
        <v>2542.6229508196702</v>
      </c>
      <c r="AU21" s="68">
        <v>5916.8688524590125</v>
      </c>
      <c r="AV21" s="68">
        <f t="shared" si="12"/>
        <v>10014.508196721303</v>
      </c>
      <c r="AW21" s="95"/>
      <c r="AX21" s="79">
        <v>1282.0819672131099</v>
      </c>
      <c r="AY21" s="79">
        <v>397.213114754098</v>
      </c>
      <c r="AZ21" s="79">
        <v>26.475409836065499</v>
      </c>
      <c r="BA21" s="95"/>
      <c r="BB21" s="65" t="s">
        <v>111</v>
      </c>
      <c r="BC21" s="65" t="s">
        <v>111</v>
      </c>
      <c r="BD21" s="65" t="s">
        <v>111</v>
      </c>
      <c r="BE21" s="65" t="s">
        <v>111</v>
      </c>
      <c r="BF21" s="65" t="s">
        <v>111</v>
      </c>
      <c r="BG21" s="65" t="s">
        <v>111</v>
      </c>
      <c r="BH21" s="68"/>
      <c r="BI21" s="65" t="s">
        <v>111</v>
      </c>
      <c r="BJ21" s="65" t="s">
        <v>111</v>
      </c>
      <c r="BK21" s="65" t="s">
        <v>111</v>
      </c>
      <c r="BL21" s="65" t="s">
        <v>111</v>
      </c>
      <c r="BM21" s="65" t="s">
        <v>111</v>
      </c>
      <c r="BN21" s="65" t="s">
        <v>111</v>
      </c>
      <c r="BO21" s="65" t="s">
        <v>111</v>
      </c>
      <c r="BP21" s="95"/>
      <c r="BQ21" s="65" t="s">
        <v>111</v>
      </c>
      <c r="BR21" s="65" t="s">
        <v>111</v>
      </c>
      <c r="BS21" s="65" t="s">
        <v>111</v>
      </c>
      <c r="BT21" s="65" t="s">
        <v>111</v>
      </c>
      <c r="BU21" s="65" t="s">
        <v>111</v>
      </c>
      <c r="BV21" s="65" t="s">
        <v>111</v>
      </c>
      <c r="BW21" s="68"/>
      <c r="BX21" s="65" t="s">
        <v>111</v>
      </c>
      <c r="BY21" s="65" t="s">
        <v>111</v>
      </c>
      <c r="BZ21" s="65" t="s">
        <v>111</v>
      </c>
      <c r="CA21" s="65" t="s">
        <v>111</v>
      </c>
      <c r="CB21" s="65" t="s">
        <v>111</v>
      </c>
      <c r="CC21" s="65" t="s">
        <v>111</v>
      </c>
      <c r="CD21" s="65" t="s">
        <v>111</v>
      </c>
      <c r="CE21" s="95"/>
    </row>
    <row r="22" spans="1:83" x14ac:dyDescent="0.2">
      <c r="A22" s="5" t="s">
        <v>103</v>
      </c>
      <c r="B22" s="68">
        <v>439.444444444444</v>
      </c>
      <c r="C22" s="68">
        <v>370.79365079364999</v>
      </c>
      <c r="D22" s="68">
        <v>456.41269841269798</v>
      </c>
      <c r="E22" s="68">
        <v>486.50793650793599</v>
      </c>
      <c r="F22" s="68">
        <f t="shared" si="8"/>
        <v>1753.1587301587278</v>
      </c>
      <c r="G22" s="68">
        <v>212.17460317460299</v>
      </c>
      <c r="H22" s="68"/>
      <c r="I22" s="68">
        <v>442.76190476190402</v>
      </c>
      <c r="J22" s="68">
        <v>674.39682539682497</v>
      </c>
      <c r="K22" s="68">
        <v>979.15873015873001</v>
      </c>
      <c r="L22" s="68">
        <v>255.60317460317401</v>
      </c>
      <c r="M22" s="68">
        <v>671.39682539682497</v>
      </c>
      <c r="N22" s="68">
        <v>17.015873015873002</v>
      </c>
      <c r="O22" s="68">
        <f t="shared" ref="O22:O34" si="28">SUM(I22:N22)</f>
        <v>3040.3333333333308</v>
      </c>
      <c r="P22" s="68"/>
      <c r="Q22" s="68">
        <v>6845.0952380952303</v>
      </c>
      <c r="R22" s="68">
        <v>231.96825396825363</v>
      </c>
      <c r="S22" s="68">
        <v>23.873015873015799</v>
      </c>
      <c r="T22" s="68">
        <v>46.126984126984098</v>
      </c>
      <c r="U22" s="68">
        <v>1804.8888888888805</v>
      </c>
      <c r="V22" s="68">
        <v>2.3015873015873001</v>
      </c>
      <c r="W22" s="79">
        <f t="shared" si="5"/>
        <v>8954.25396825395</v>
      </c>
      <c r="X22" s="68"/>
      <c r="Y22" s="68">
        <v>739.76190476190402</v>
      </c>
      <c r="Z22" s="68">
        <v>535.92063492063403</v>
      </c>
      <c r="AA22" s="68">
        <v>1672.0158730158726</v>
      </c>
      <c r="AB22" s="68">
        <f t="shared" si="10"/>
        <v>2947.6984126984107</v>
      </c>
      <c r="AC22" s="68"/>
      <c r="AD22" s="68">
        <v>547.49206349206304</v>
      </c>
      <c r="AE22" s="68">
        <v>1380.9841269841199</v>
      </c>
      <c r="AF22" s="68">
        <v>2149.7619047618969</v>
      </c>
      <c r="AG22" s="68">
        <f t="shared" si="26"/>
        <v>4078.2380952380799</v>
      </c>
      <c r="AH22" s="68"/>
      <c r="AI22" s="68">
        <v>465.90476190476102</v>
      </c>
      <c r="AJ22" s="68">
        <v>1123.42857142857</v>
      </c>
      <c r="AK22" s="68">
        <v>5132.4761904761899</v>
      </c>
      <c r="AL22" s="68">
        <f t="shared" si="11"/>
        <v>6721.8095238095211</v>
      </c>
      <c r="AM22" s="68"/>
      <c r="AN22" s="68">
        <v>168.04761904761901</v>
      </c>
      <c r="AO22" s="68">
        <v>591.07936507936495</v>
      </c>
      <c r="AP22" s="68">
        <v>2666.3015873015847</v>
      </c>
      <c r="AQ22" s="68">
        <f t="shared" si="27"/>
        <v>3425.4285714285688</v>
      </c>
      <c r="AR22" s="68"/>
      <c r="AS22" s="68">
        <v>1585.1111111111099</v>
      </c>
      <c r="AT22" s="68">
        <v>2449.25396825396</v>
      </c>
      <c r="AU22" s="68">
        <v>6287.9523809523744</v>
      </c>
      <c r="AV22" s="68">
        <f t="shared" si="12"/>
        <v>10322.317460317445</v>
      </c>
      <c r="AW22" s="68"/>
      <c r="AX22" s="68">
        <v>1311.82539682539</v>
      </c>
      <c r="AY22" s="68">
        <v>413.079365079365</v>
      </c>
      <c r="AZ22" s="68">
        <v>28.2539682539682</v>
      </c>
      <c r="BA22" s="68"/>
      <c r="BB22" s="65" t="s">
        <v>111</v>
      </c>
      <c r="BC22" s="65" t="s">
        <v>111</v>
      </c>
      <c r="BD22" s="65" t="s">
        <v>111</v>
      </c>
      <c r="BE22" s="65" t="s">
        <v>111</v>
      </c>
      <c r="BF22" s="65" t="s">
        <v>111</v>
      </c>
      <c r="BG22" s="65" t="s">
        <v>111</v>
      </c>
      <c r="BH22" s="68"/>
      <c r="BI22" s="65" t="s">
        <v>111</v>
      </c>
      <c r="BJ22" s="65" t="s">
        <v>111</v>
      </c>
      <c r="BK22" s="65" t="s">
        <v>111</v>
      </c>
      <c r="BL22" s="65" t="s">
        <v>111</v>
      </c>
      <c r="BM22" s="65" t="s">
        <v>111</v>
      </c>
      <c r="BN22" s="65" t="s">
        <v>111</v>
      </c>
      <c r="BO22" s="65" t="s">
        <v>111</v>
      </c>
      <c r="BP22" s="68"/>
      <c r="BQ22" s="65">
        <f t="shared" ref="BQ22:BV28" si="29">IFERROR(B22/B21-1, "n/a")</f>
        <v>9.0122452668203623E-2</v>
      </c>
      <c r="BR22" s="65">
        <f t="shared" si="29"/>
        <v>7.2827050154752992E-2</v>
      </c>
      <c r="BS22" s="65">
        <f t="shared" si="29"/>
        <v>-2.3288033566932653E-2</v>
      </c>
      <c r="BT22" s="65">
        <f t="shared" si="29"/>
        <v>-6.5948943233533619E-3</v>
      </c>
      <c r="BU22" s="65">
        <f t="shared" si="29"/>
        <v>2.778113385309755E-2</v>
      </c>
      <c r="BV22" s="65">
        <f t="shared" si="29"/>
        <v>0.14455702101616952</v>
      </c>
      <c r="BW22" s="68"/>
      <c r="BX22" s="65" t="str">
        <f t="shared" ref="BX22:CD28" si="30">IFERROR(I22/I21-1, "n/a")</f>
        <v>n/a</v>
      </c>
      <c r="BY22" s="65">
        <f t="shared" si="30"/>
        <v>-0.12807684556905619</v>
      </c>
      <c r="BZ22" s="65">
        <f t="shared" si="30"/>
        <v>-0.34024784010424303</v>
      </c>
      <c r="CA22" s="65">
        <f t="shared" si="30"/>
        <v>-2.3621162828376563E-2</v>
      </c>
      <c r="CB22" s="65">
        <f t="shared" si="30"/>
        <v>5.5220198629453154E-2</v>
      </c>
      <c r="CC22" s="65">
        <f t="shared" si="30"/>
        <v>0.36935125853331785</v>
      </c>
      <c r="CD22" s="65">
        <f t="shared" si="30"/>
        <v>-4.0318685791953079E-2</v>
      </c>
      <c r="CE22" s="68"/>
    </row>
    <row r="23" spans="1:83" x14ac:dyDescent="0.2">
      <c r="A23" s="5" t="s">
        <v>104</v>
      </c>
      <c r="B23" s="68">
        <v>475.75</v>
      </c>
      <c r="C23" s="68">
        <v>414.59375</v>
      </c>
      <c r="D23" s="68">
        <v>404.921875</v>
      </c>
      <c r="E23" s="68">
        <v>417.859375</v>
      </c>
      <c r="F23" s="68">
        <f t="shared" si="8"/>
        <v>1713.125</v>
      </c>
      <c r="G23" s="68">
        <v>188.578125</v>
      </c>
      <c r="H23" s="68"/>
      <c r="I23" s="68">
        <v>1474.140625</v>
      </c>
      <c r="J23" s="68">
        <v>559.984375</v>
      </c>
      <c r="K23" s="68">
        <v>158.203125</v>
      </c>
      <c r="L23" s="68">
        <v>212.140625</v>
      </c>
      <c r="M23" s="68">
        <v>678.4375</v>
      </c>
      <c r="N23" s="68">
        <v>14.828125</v>
      </c>
      <c r="O23" s="68">
        <f t="shared" si="28"/>
        <v>3097.734375</v>
      </c>
      <c r="P23" s="68"/>
      <c r="Q23" s="68">
        <v>7300.1875</v>
      </c>
      <c r="R23" s="68">
        <v>10.71875</v>
      </c>
      <c r="S23" s="68">
        <v>28.90625</v>
      </c>
      <c r="T23" s="68">
        <v>44.015625</v>
      </c>
      <c r="U23" s="68">
        <v>1961.4375</v>
      </c>
      <c r="V23" s="68">
        <v>0.96875</v>
      </c>
      <c r="W23" s="79">
        <f t="shared" si="5"/>
        <v>9346.234375</v>
      </c>
      <c r="X23" s="68"/>
      <c r="Y23" s="68">
        <v>726.40625</v>
      </c>
      <c r="Z23" s="68">
        <v>571.203125</v>
      </c>
      <c r="AA23" s="68">
        <v>1753.453125</v>
      </c>
      <c r="AB23" s="68">
        <f t="shared" si="10"/>
        <v>3051.0625</v>
      </c>
      <c r="AC23" s="68"/>
      <c r="AD23" s="68">
        <v>511.5</v>
      </c>
      <c r="AE23" s="68">
        <v>1427.125</v>
      </c>
      <c r="AF23" s="68">
        <v>2143.796875</v>
      </c>
      <c r="AG23" s="68">
        <f t="shared" si="26"/>
        <v>4082.421875</v>
      </c>
      <c r="AH23" s="68"/>
      <c r="AI23" s="68">
        <v>475.21875</v>
      </c>
      <c r="AJ23" s="68">
        <v>1099.40625</v>
      </c>
      <c r="AK23" s="68">
        <v>5448.984375</v>
      </c>
      <c r="AL23" s="68">
        <f t="shared" si="11"/>
        <v>7023.609375</v>
      </c>
      <c r="AM23" s="68"/>
      <c r="AN23" s="68">
        <v>149.40625</v>
      </c>
      <c r="AO23" s="68">
        <v>576.140625</v>
      </c>
      <c r="AP23" s="68">
        <v>2765.765625</v>
      </c>
      <c r="AQ23" s="68">
        <f t="shared" si="27"/>
        <v>3491.3125</v>
      </c>
      <c r="AR23" s="68"/>
      <c r="AS23" s="68">
        <v>1563.71875</v>
      </c>
      <c r="AT23" s="68">
        <v>2521.59375</v>
      </c>
      <c r="AU23" s="68">
        <v>6580.46875</v>
      </c>
      <c r="AV23" s="68">
        <f t="shared" si="12"/>
        <v>10665.78125</v>
      </c>
      <c r="AW23" s="68"/>
      <c r="AX23" s="68">
        <v>1296.203125</v>
      </c>
      <c r="AY23" s="68">
        <v>385.140625</v>
      </c>
      <c r="AZ23" s="68">
        <v>31.78125</v>
      </c>
      <c r="BA23" s="68"/>
      <c r="BB23" s="65" t="s">
        <v>111</v>
      </c>
      <c r="BC23" s="65" t="s">
        <v>111</v>
      </c>
      <c r="BD23" s="65" t="s">
        <v>111</v>
      </c>
      <c r="BE23" s="65" t="s">
        <v>111</v>
      </c>
      <c r="BF23" s="65" t="s">
        <v>111</v>
      </c>
      <c r="BG23" s="65" t="s">
        <v>111</v>
      </c>
      <c r="BH23" s="68"/>
      <c r="BI23" s="65" t="s">
        <v>111</v>
      </c>
      <c r="BJ23" s="65" t="s">
        <v>111</v>
      </c>
      <c r="BK23" s="65" t="s">
        <v>111</v>
      </c>
      <c r="BL23" s="65" t="s">
        <v>111</v>
      </c>
      <c r="BM23" s="65" t="s">
        <v>111</v>
      </c>
      <c r="BN23" s="65" t="s">
        <v>111</v>
      </c>
      <c r="BO23" s="65" t="s">
        <v>111</v>
      </c>
      <c r="BP23" s="68"/>
      <c r="BQ23" s="65">
        <f t="shared" si="29"/>
        <v>8.2616940581543341E-2</v>
      </c>
      <c r="BR23" s="65">
        <f t="shared" si="29"/>
        <v>0.1181252675513722</v>
      </c>
      <c r="BS23" s="65">
        <f t="shared" si="29"/>
        <v>-0.11281636902691716</v>
      </c>
      <c r="BT23" s="65">
        <f t="shared" si="29"/>
        <v>-0.14110471044045592</v>
      </c>
      <c r="BU23" s="65">
        <f t="shared" si="29"/>
        <v>-2.2835199956539709E-2</v>
      </c>
      <c r="BV23" s="65">
        <f t="shared" si="29"/>
        <v>-0.11121254769207678</v>
      </c>
      <c r="BW23" s="68"/>
      <c r="BX23" s="65">
        <f t="shared" si="30"/>
        <v>2.3294206415358198</v>
      </c>
      <c r="BY23" s="65">
        <f t="shared" si="30"/>
        <v>-0.16965152576082043</v>
      </c>
      <c r="BZ23" s="65">
        <f t="shared" si="30"/>
        <v>-0.83842954147551341</v>
      </c>
      <c r="CA23" s="65">
        <f t="shared" si="30"/>
        <v>-0.17003916195739732</v>
      </c>
      <c r="CB23" s="65">
        <f t="shared" si="30"/>
        <v>1.0486606931770392E-2</v>
      </c>
      <c r="CC23" s="65">
        <f t="shared" si="30"/>
        <v>-0.12857101212686495</v>
      </c>
      <c r="CD23" s="65">
        <f t="shared" si="30"/>
        <v>1.8879851441728768E-2</v>
      </c>
      <c r="CE23" s="68"/>
    </row>
    <row r="24" spans="1:83" x14ac:dyDescent="0.2">
      <c r="A24" s="5" t="s">
        <v>105</v>
      </c>
      <c r="B24" s="68">
        <v>474.265625</v>
      </c>
      <c r="C24" s="68">
        <v>379.890625</v>
      </c>
      <c r="D24" s="68">
        <v>356.0625</v>
      </c>
      <c r="E24" s="68">
        <v>440.453125</v>
      </c>
      <c r="F24" s="68">
        <f t="shared" si="8"/>
        <v>1650.671875</v>
      </c>
      <c r="G24" s="68">
        <v>184.65625</v>
      </c>
      <c r="H24" s="68"/>
      <c r="I24" s="68">
        <v>1440.125</v>
      </c>
      <c r="J24" s="68">
        <v>440.765625</v>
      </c>
      <c r="K24" s="68">
        <v>162.25</v>
      </c>
      <c r="L24" s="68">
        <v>230.59375</v>
      </c>
      <c r="M24" s="68">
        <v>675.53125</v>
      </c>
      <c r="N24" s="68">
        <v>15.25</v>
      </c>
      <c r="O24" s="68">
        <f t="shared" si="28"/>
        <v>2964.515625</v>
      </c>
      <c r="P24" s="68"/>
      <c r="Q24" s="68">
        <v>6234.671875</v>
      </c>
      <c r="R24" s="68">
        <v>4.359375</v>
      </c>
      <c r="S24" s="68">
        <v>20.5</v>
      </c>
      <c r="T24" s="68">
        <v>44.09375</v>
      </c>
      <c r="U24" s="68">
        <v>1712.0625</v>
      </c>
      <c r="V24" s="68">
        <v>0.484375</v>
      </c>
      <c r="W24" s="79">
        <f t="shared" si="5"/>
        <v>8016.171875</v>
      </c>
      <c r="X24" s="68"/>
      <c r="Y24" s="68">
        <v>721.234375</v>
      </c>
      <c r="Z24" s="68">
        <v>604.0625</v>
      </c>
      <c r="AA24" s="68">
        <v>1592.203125</v>
      </c>
      <c r="AB24" s="68">
        <f t="shared" si="10"/>
        <v>2917.5</v>
      </c>
      <c r="AC24" s="68"/>
      <c r="AD24" s="68">
        <v>486.734375</v>
      </c>
      <c r="AE24" s="68">
        <v>1321.6875</v>
      </c>
      <c r="AF24" s="68">
        <v>1852.921875</v>
      </c>
      <c r="AG24" s="68">
        <f t="shared" si="26"/>
        <v>3661.34375</v>
      </c>
      <c r="AH24" s="68"/>
      <c r="AI24" s="68">
        <v>442.703125</v>
      </c>
      <c r="AJ24" s="68">
        <v>1038.765625</v>
      </c>
      <c r="AK24" s="68">
        <v>4571.046875</v>
      </c>
      <c r="AL24" s="68">
        <f t="shared" si="11"/>
        <v>6052.515625</v>
      </c>
      <c r="AM24" s="68"/>
      <c r="AN24" s="68">
        <v>138.34375</v>
      </c>
      <c r="AO24" s="68">
        <v>491</v>
      </c>
      <c r="AP24" s="68">
        <v>2176.375</v>
      </c>
      <c r="AQ24" s="68">
        <f t="shared" si="27"/>
        <v>2805.71875</v>
      </c>
      <c r="AR24" s="68"/>
      <c r="AS24" s="68">
        <v>1512.328125</v>
      </c>
      <c r="AT24" s="68">
        <v>2473.515625</v>
      </c>
      <c r="AU24" s="68">
        <v>5839.796875</v>
      </c>
      <c r="AV24" s="68">
        <f t="shared" si="12"/>
        <v>9825.640625</v>
      </c>
      <c r="AW24" s="68"/>
      <c r="AX24" s="68">
        <v>1260.140625</v>
      </c>
      <c r="AY24" s="68">
        <v>338.71875</v>
      </c>
      <c r="AZ24" s="68">
        <v>51.8125</v>
      </c>
      <c r="BA24" s="68"/>
      <c r="BB24" s="65" t="s">
        <v>111</v>
      </c>
      <c r="BC24" s="65" t="s">
        <v>111</v>
      </c>
      <c r="BD24" s="65" t="s">
        <v>111</v>
      </c>
      <c r="BE24" s="65" t="s">
        <v>111</v>
      </c>
      <c r="BF24" s="65" t="s">
        <v>111</v>
      </c>
      <c r="BG24" s="65" t="s">
        <v>111</v>
      </c>
      <c r="BH24" s="68"/>
      <c r="BI24" s="65" t="s">
        <v>111</v>
      </c>
      <c r="BJ24" s="65" t="s">
        <v>111</v>
      </c>
      <c r="BK24" s="65" t="s">
        <v>111</v>
      </c>
      <c r="BL24" s="65" t="s">
        <v>111</v>
      </c>
      <c r="BM24" s="65" t="s">
        <v>111</v>
      </c>
      <c r="BN24" s="65" t="s">
        <v>111</v>
      </c>
      <c r="BO24" s="65" t="s">
        <v>111</v>
      </c>
      <c r="BP24" s="68"/>
      <c r="BQ24" s="65">
        <f t="shared" si="29"/>
        <v>-3.120073568050441E-3</v>
      </c>
      <c r="BR24" s="65">
        <f t="shared" si="29"/>
        <v>-8.3703927037009129E-2</v>
      </c>
      <c r="BS24" s="65">
        <f t="shared" si="29"/>
        <v>-0.12066370827705963</v>
      </c>
      <c r="BT24" s="65">
        <f t="shared" si="29"/>
        <v>5.40702239838462E-2</v>
      </c>
      <c r="BU24" s="65">
        <f t="shared" si="29"/>
        <v>-3.6455673112002929E-2</v>
      </c>
      <c r="BV24" s="65">
        <f t="shared" si="29"/>
        <v>-2.0797083436904451E-2</v>
      </c>
      <c r="BW24" s="68"/>
      <c r="BX24" s="65">
        <f t="shared" si="30"/>
        <v>-2.3074884731570267E-2</v>
      </c>
      <c r="BY24" s="65">
        <f t="shared" si="30"/>
        <v>-0.21289656519434141</v>
      </c>
      <c r="BZ24" s="65">
        <f t="shared" si="30"/>
        <v>2.5580246913580185E-2</v>
      </c>
      <c r="CA24" s="65">
        <f t="shared" si="30"/>
        <v>8.6985342859247305E-2</v>
      </c>
      <c r="CB24" s="65">
        <f t="shared" si="30"/>
        <v>-4.2837402118839352E-3</v>
      </c>
      <c r="CC24" s="65">
        <f t="shared" si="30"/>
        <v>2.8451001053740876E-2</v>
      </c>
      <c r="CD24" s="65">
        <f t="shared" si="30"/>
        <v>-4.3005220549292567E-2</v>
      </c>
      <c r="CE24" s="68"/>
    </row>
    <row r="25" spans="1:83" x14ac:dyDescent="0.2">
      <c r="A25" s="5" t="s">
        <v>106</v>
      </c>
      <c r="B25" s="68">
        <v>469.06451612903197</v>
      </c>
      <c r="C25" s="68">
        <v>403.11290322580601</v>
      </c>
      <c r="D25" s="68">
        <v>423.88709677419303</v>
      </c>
      <c r="E25" s="68">
        <v>574.14516129032199</v>
      </c>
      <c r="F25" s="68">
        <f t="shared" si="8"/>
        <v>1870.2096774193531</v>
      </c>
      <c r="G25" s="68">
        <v>221.96774193548299</v>
      </c>
      <c r="H25" s="68"/>
      <c r="I25" s="68">
        <v>1888.4838709677399</v>
      </c>
      <c r="J25" s="68">
        <v>553.322580645161</v>
      </c>
      <c r="K25" s="68">
        <v>159.74193548387001</v>
      </c>
      <c r="L25" s="68">
        <v>190.20967741935399</v>
      </c>
      <c r="M25" s="68">
        <v>725.51612903225805</v>
      </c>
      <c r="N25" s="68">
        <v>22.306451612903199</v>
      </c>
      <c r="O25" s="68">
        <f t="shared" si="28"/>
        <v>3539.5806451612862</v>
      </c>
      <c r="P25" s="68"/>
      <c r="Q25" s="68">
        <v>7823.22580645161</v>
      </c>
      <c r="R25" s="68">
        <v>1.4193548387096759</v>
      </c>
      <c r="S25" s="68">
        <v>24.2903225806451</v>
      </c>
      <c r="T25" s="68">
        <v>46.596774193548306</v>
      </c>
      <c r="U25" s="68">
        <v>1918.6129032258018</v>
      </c>
      <c r="V25" s="68">
        <v>2.2096774193548301</v>
      </c>
      <c r="W25" s="79">
        <f t="shared" si="5"/>
        <v>9816.3548387096689</v>
      </c>
      <c r="X25" s="68"/>
      <c r="Y25" s="68">
        <v>792.62903225806394</v>
      </c>
      <c r="Z25" s="68">
        <v>689.80645161290295</v>
      </c>
      <c r="AA25" s="68">
        <v>1820.3225806451521</v>
      </c>
      <c r="AB25" s="68">
        <f t="shared" si="10"/>
        <v>3302.7580645161188</v>
      </c>
      <c r="AC25" s="68"/>
      <c r="AD25" s="68">
        <v>609.35483870967698</v>
      </c>
      <c r="AE25" s="68">
        <v>1727.8709677419299</v>
      </c>
      <c r="AF25" s="68">
        <v>2303.9838709677356</v>
      </c>
      <c r="AG25" s="68">
        <f t="shared" si="26"/>
        <v>4641.2096774193424</v>
      </c>
      <c r="AH25" s="68"/>
      <c r="AI25" s="68">
        <v>468.22580645161202</v>
      </c>
      <c r="AJ25" s="68">
        <v>1121.9032258064501</v>
      </c>
      <c r="AK25" s="68">
        <v>5692.0483870967728</v>
      </c>
      <c r="AL25" s="68">
        <f t="shared" si="11"/>
        <v>7282.1774193548354</v>
      </c>
      <c r="AM25" s="68"/>
      <c r="AN25" s="68">
        <v>164.77419354838699</v>
      </c>
      <c r="AO25" s="68">
        <v>635.46774193548299</v>
      </c>
      <c r="AP25" s="68">
        <v>2778.3709677419274</v>
      </c>
      <c r="AQ25" s="68">
        <f t="shared" si="27"/>
        <v>3578.6129032257973</v>
      </c>
      <c r="AR25" s="68"/>
      <c r="AS25" s="68">
        <v>1705.4354838709601</v>
      </c>
      <c r="AT25" s="68">
        <v>2904.1129032258</v>
      </c>
      <c r="AU25" s="68">
        <v>7037.9838709677333</v>
      </c>
      <c r="AV25" s="68">
        <f t="shared" si="12"/>
        <v>11647.532258064493</v>
      </c>
      <c r="AW25" s="68"/>
      <c r="AX25" s="68">
        <v>1350.8064516129</v>
      </c>
      <c r="AY25" s="68">
        <v>459.75806451612902</v>
      </c>
      <c r="AZ25" s="68">
        <v>59.645161290322498</v>
      </c>
      <c r="BA25" s="68"/>
      <c r="BB25" s="65">
        <f t="shared" ref="BB25:BG28" si="31">IFERROR(B25/B21-1, "n/a")</f>
        <v>0.16360046701386732</v>
      </c>
      <c r="BC25" s="65">
        <f t="shared" si="31"/>
        <v>0.16633719569198768</v>
      </c>
      <c r="BD25" s="65">
        <f t="shared" si="31"/>
        <v>-9.2892022339035929E-2</v>
      </c>
      <c r="BE25" s="65">
        <f t="shared" si="31"/>
        <v>0.17235237459696373</v>
      </c>
      <c r="BF25" s="65">
        <f t="shared" si="31"/>
        <v>9.6401706094843442E-2</v>
      </c>
      <c r="BG25" s="65">
        <f t="shared" si="31"/>
        <v>0.19738523682919396</v>
      </c>
      <c r="BH25" s="68"/>
      <c r="BI25" s="65" t="str">
        <f t="shared" ref="BI25:BO28" si="32">IFERROR(I25/I21-1, "n/a")</f>
        <v>n/a</v>
      </c>
      <c r="BJ25" s="65">
        <f t="shared" si="32"/>
        <v>-0.28461292852303155</v>
      </c>
      <c r="BK25" s="65">
        <f t="shared" si="32"/>
        <v>-0.89236669835509996</v>
      </c>
      <c r="BL25" s="65">
        <f t="shared" si="32"/>
        <v>-0.27341785192681922</v>
      </c>
      <c r="BM25" s="65">
        <f t="shared" si="32"/>
        <v>0.14027836419065642</v>
      </c>
      <c r="BN25" s="65">
        <f t="shared" si="32"/>
        <v>0.79511022214656668</v>
      </c>
      <c r="BO25" s="65">
        <f t="shared" si="32"/>
        <v>0.11726874420362443</v>
      </c>
      <c r="BP25" s="68"/>
      <c r="BQ25" s="65">
        <f t="shared" si="29"/>
        <v>-1.0966657916580025E-2</v>
      </c>
      <c r="BR25" s="65">
        <f t="shared" si="29"/>
        <v>6.1128853142417006E-2</v>
      </c>
      <c r="BS25" s="65">
        <f t="shared" si="29"/>
        <v>0.19048508836002953</v>
      </c>
      <c r="BT25" s="65">
        <f t="shared" si="29"/>
        <v>0.3035329498237116</v>
      </c>
      <c r="BU25" s="65">
        <f t="shared" si="29"/>
        <v>0.13299905677459556</v>
      </c>
      <c r="BV25" s="65">
        <f t="shared" si="29"/>
        <v>0.20205918800735412</v>
      </c>
      <c r="BW25" s="68"/>
      <c r="BX25" s="65">
        <f t="shared" si="30"/>
        <v>0.31133330160072203</v>
      </c>
      <c r="BY25" s="65">
        <f t="shared" si="30"/>
        <v>0.25536690989720667</v>
      </c>
      <c r="BZ25" s="65">
        <f t="shared" si="30"/>
        <v>-1.5458024752727173E-2</v>
      </c>
      <c r="CA25" s="65">
        <f t="shared" si="30"/>
        <v>-0.1751308202440266</v>
      </c>
      <c r="CB25" s="65">
        <f t="shared" si="30"/>
        <v>7.3993437064914458E-2</v>
      </c>
      <c r="CC25" s="65">
        <f t="shared" si="30"/>
        <v>0.4627181385510295</v>
      </c>
      <c r="CD25" s="65">
        <f t="shared" si="30"/>
        <v>0.19398279277454855</v>
      </c>
      <c r="CE25" s="68"/>
    </row>
    <row r="26" spans="1:83" x14ac:dyDescent="0.2">
      <c r="A26" s="5" t="s">
        <v>107</v>
      </c>
      <c r="B26" s="68">
        <v>422.587301587301</v>
      </c>
      <c r="C26" s="68">
        <v>348.95238095238</v>
      </c>
      <c r="D26" s="68">
        <v>356.809523809523</v>
      </c>
      <c r="E26" s="68">
        <v>457.98412698412602</v>
      </c>
      <c r="F26" s="68">
        <f t="shared" si="8"/>
        <v>1586.3333333333301</v>
      </c>
      <c r="G26" s="68">
        <v>230.730158730158</v>
      </c>
      <c r="H26" s="68"/>
      <c r="I26" s="68">
        <v>1960.6507936507901</v>
      </c>
      <c r="J26" s="68">
        <v>495.47619047619003</v>
      </c>
      <c r="K26" s="68">
        <v>161.87301587301499</v>
      </c>
      <c r="L26" s="68">
        <v>136.93650793650701</v>
      </c>
      <c r="M26" s="68">
        <v>690.80952380952294</v>
      </c>
      <c r="N26" s="68">
        <v>11.4761904761904</v>
      </c>
      <c r="O26" s="68">
        <f t="shared" si="28"/>
        <v>3457.2222222222154</v>
      </c>
      <c r="P26" s="68"/>
      <c r="Q26" s="68">
        <v>6208.7777777777701</v>
      </c>
      <c r="R26" s="68">
        <v>1.4603174603174591</v>
      </c>
      <c r="S26" s="68">
        <v>23.158730158730101</v>
      </c>
      <c r="T26" s="68">
        <v>46.714285714285602</v>
      </c>
      <c r="U26" s="68">
        <v>1436.2698412698394</v>
      </c>
      <c r="V26" s="68">
        <v>1.6666666666666601</v>
      </c>
      <c r="W26" s="79">
        <f t="shared" si="5"/>
        <v>7718.0476190476084</v>
      </c>
      <c r="X26" s="68"/>
      <c r="Y26" s="68">
        <v>680.42857142857099</v>
      </c>
      <c r="Z26" s="68">
        <v>686.49206349206304</v>
      </c>
      <c r="AA26" s="68">
        <v>1708.2698412698405</v>
      </c>
      <c r="AB26" s="68">
        <f t="shared" si="10"/>
        <v>3075.1904761904743</v>
      </c>
      <c r="AC26" s="68"/>
      <c r="AD26" s="68">
        <v>505.98412698412602</v>
      </c>
      <c r="AE26" s="68">
        <v>1726.4126984126899</v>
      </c>
      <c r="AF26" s="68">
        <v>1897.1746031746015</v>
      </c>
      <c r="AG26" s="68">
        <f t="shared" si="26"/>
        <v>4129.5714285714175</v>
      </c>
      <c r="AH26" s="68"/>
      <c r="AI26" s="68">
        <v>399.92063492063397</v>
      </c>
      <c r="AJ26" s="68">
        <v>1044.31746031746</v>
      </c>
      <c r="AK26" s="68">
        <v>4112.6031746031731</v>
      </c>
      <c r="AL26" s="68">
        <f t="shared" si="11"/>
        <v>5556.8412698412667</v>
      </c>
      <c r="AM26" s="68"/>
      <c r="AN26" s="68">
        <v>117.52380952380901</v>
      </c>
      <c r="AO26" s="68">
        <v>610.31746031746002</v>
      </c>
      <c r="AP26" s="68">
        <v>2014.7936507936411</v>
      </c>
      <c r="AQ26" s="68">
        <f t="shared" si="27"/>
        <v>2742.63492063491</v>
      </c>
      <c r="AR26" s="68"/>
      <c r="AS26" s="68">
        <v>1468.80952380952</v>
      </c>
      <c r="AT26" s="68">
        <v>2846.9047619047601</v>
      </c>
      <c r="AU26" s="68">
        <v>5703.2539682539636</v>
      </c>
      <c r="AV26" s="68">
        <f t="shared" si="12"/>
        <v>10018.968253968244</v>
      </c>
      <c r="AW26" s="68"/>
      <c r="AX26" s="68">
        <v>1148.3333333333301</v>
      </c>
      <c r="AY26" s="68">
        <v>381.587301587301</v>
      </c>
      <c r="AZ26" s="68">
        <v>56.412698412698397</v>
      </c>
      <c r="BA26" s="68"/>
      <c r="BB26" s="65">
        <f t="shared" si="31"/>
        <v>-3.8360122810186414E-2</v>
      </c>
      <c r="BC26" s="65">
        <f t="shared" si="31"/>
        <v>-5.8904109589041576E-2</v>
      </c>
      <c r="BD26" s="65">
        <f t="shared" si="31"/>
        <v>-0.21823050705988833</v>
      </c>
      <c r="BE26" s="65">
        <f t="shared" si="31"/>
        <v>-5.8629690048940586E-2</v>
      </c>
      <c r="BF26" s="65">
        <f t="shared" si="31"/>
        <v>-9.5157040806164606E-2</v>
      </c>
      <c r="BG26" s="65">
        <f t="shared" si="31"/>
        <v>8.7454178200042421E-2</v>
      </c>
      <c r="BH26" s="68"/>
      <c r="BI26" s="65">
        <f t="shared" si="32"/>
        <v>3.4282282928228289</v>
      </c>
      <c r="BJ26" s="65">
        <f t="shared" si="32"/>
        <v>-0.26530468143196761</v>
      </c>
      <c r="BK26" s="65">
        <f t="shared" si="32"/>
        <v>-0.83468153743900753</v>
      </c>
      <c r="BL26" s="65">
        <f t="shared" si="32"/>
        <v>-0.46426131776687807</v>
      </c>
      <c r="BM26" s="65">
        <f t="shared" si="32"/>
        <v>2.891389663813837E-2</v>
      </c>
      <c r="BN26" s="65">
        <f t="shared" si="32"/>
        <v>-0.32555970149254121</v>
      </c>
      <c r="BO26" s="65">
        <f t="shared" si="32"/>
        <v>0.13711946789460083</v>
      </c>
      <c r="BP26" s="68"/>
      <c r="BQ26" s="65">
        <f t="shared" si="29"/>
        <v>-9.908490824521432E-2</v>
      </c>
      <c r="BR26" s="65">
        <f t="shared" si="29"/>
        <v>-0.13435571483825137</v>
      </c>
      <c r="BS26" s="65">
        <f t="shared" si="29"/>
        <v>-0.15824396042043865</v>
      </c>
      <c r="BT26" s="65">
        <f t="shared" si="29"/>
        <v>-0.2023199743513262</v>
      </c>
      <c r="BU26" s="65">
        <f t="shared" si="29"/>
        <v>-0.15178851201205179</v>
      </c>
      <c r="BV26" s="65">
        <f t="shared" si="29"/>
        <v>3.9476082057103179E-2</v>
      </c>
      <c r="BW26" s="68"/>
      <c r="BX26" s="65">
        <f t="shared" si="30"/>
        <v>3.8214211830185585E-2</v>
      </c>
      <c r="BY26" s="65">
        <f t="shared" si="30"/>
        <v>-0.10454370053274065</v>
      </c>
      <c r="BZ26" s="65">
        <f t="shared" si="30"/>
        <v>1.3340769802805852E-2</v>
      </c>
      <c r="CA26" s="65">
        <f t="shared" si="30"/>
        <v>-0.28007602034567347</v>
      </c>
      <c r="CB26" s="65">
        <f t="shared" si="30"/>
        <v>-4.7837124267697706E-2</v>
      </c>
      <c r="CC26" s="65">
        <f t="shared" si="30"/>
        <v>-0.48552146816789177</v>
      </c>
      <c r="CD26" s="65">
        <f t="shared" si="30"/>
        <v>-2.326784757727085E-2</v>
      </c>
      <c r="CE26" s="68"/>
    </row>
    <row r="27" spans="1:83" x14ac:dyDescent="0.2">
      <c r="A27" s="5" t="s">
        <v>108</v>
      </c>
      <c r="B27" s="68">
        <v>389.46875</v>
      </c>
      <c r="C27" s="68">
        <v>244.359375</v>
      </c>
      <c r="D27" s="68">
        <v>327.984375</v>
      </c>
      <c r="E27" s="68">
        <v>403.671875</v>
      </c>
      <c r="F27" s="68">
        <f t="shared" si="8"/>
        <v>1365.484375</v>
      </c>
      <c r="G27" s="68">
        <v>176.75</v>
      </c>
      <c r="H27" s="68"/>
      <c r="I27" s="68">
        <v>1594.625</v>
      </c>
      <c r="J27" s="68">
        <v>331.375</v>
      </c>
      <c r="K27" s="68">
        <v>107.859375</v>
      </c>
      <c r="L27" s="68">
        <v>182.59375</v>
      </c>
      <c r="M27" s="68">
        <v>668.203125</v>
      </c>
      <c r="N27" s="68">
        <v>17.15625</v>
      </c>
      <c r="O27" s="68">
        <f t="shared" si="28"/>
        <v>2901.8125</v>
      </c>
      <c r="P27" s="68"/>
      <c r="Q27" s="68">
        <v>5884.25</v>
      </c>
      <c r="R27" s="68">
        <v>1.34375</v>
      </c>
      <c r="S27" s="68">
        <v>27.96875</v>
      </c>
      <c r="T27" s="68">
        <v>40.0625</v>
      </c>
      <c r="U27" s="68">
        <v>1482.078125</v>
      </c>
      <c r="V27" s="68">
        <v>1.5625</v>
      </c>
      <c r="W27" s="79">
        <f t="shared" si="5"/>
        <v>7437.265625</v>
      </c>
      <c r="X27" s="68"/>
      <c r="Y27" s="68">
        <v>605.875</v>
      </c>
      <c r="Z27" s="68">
        <v>666.875</v>
      </c>
      <c r="AA27" s="68">
        <v>1728.171875</v>
      </c>
      <c r="AB27" s="68">
        <f t="shared" si="10"/>
        <v>3000.921875</v>
      </c>
      <c r="AC27" s="68"/>
      <c r="AD27" s="68">
        <v>407.515625</v>
      </c>
      <c r="AE27" s="68">
        <v>1336.765625</v>
      </c>
      <c r="AF27" s="68">
        <v>1972.890625</v>
      </c>
      <c r="AG27" s="68">
        <f t="shared" si="26"/>
        <v>3717.171875</v>
      </c>
      <c r="AH27" s="68"/>
      <c r="AI27" s="68">
        <v>352.09375</v>
      </c>
      <c r="AJ27" s="68">
        <v>898.171875</v>
      </c>
      <c r="AK27" s="68">
        <v>3736.203125</v>
      </c>
      <c r="AL27" s="68">
        <f t="shared" si="11"/>
        <v>4986.46875</v>
      </c>
      <c r="AM27" s="68"/>
      <c r="AN27" s="68">
        <v>105.828125</v>
      </c>
      <c r="AO27" s="68">
        <v>437.21875</v>
      </c>
      <c r="AP27" s="68">
        <v>1763.9375</v>
      </c>
      <c r="AQ27" s="68">
        <f t="shared" si="27"/>
        <v>2306.984375</v>
      </c>
      <c r="AR27" s="68"/>
      <c r="AS27" s="68">
        <v>1259.65625</v>
      </c>
      <c r="AT27" s="68">
        <v>2464.59375</v>
      </c>
      <c r="AU27" s="68">
        <v>5673.328125</v>
      </c>
      <c r="AV27" s="68">
        <f t="shared" si="12"/>
        <v>9397.578125</v>
      </c>
      <c r="AW27" s="68"/>
      <c r="AX27" s="68">
        <v>979.03125</v>
      </c>
      <c r="AY27" s="68">
        <v>321.765625</v>
      </c>
      <c r="AZ27" s="68">
        <v>64.6875</v>
      </c>
      <c r="BA27" s="68"/>
      <c r="BB27" s="65">
        <f t="shared" si="31"/>
        <v>-0.18135838150289019</v>
      </c>
      <c r="BC27" s="65">
        <f t="shared" si="31"/>
        <v>-0.41060526117434237</v>
      </c>
      <c r="BD27" s="65">
        <f t="shared" si="31"/>
        <v>-0.19000578815357905</v>
      </c>
      <c r="BE27" s="65">
        <f t="shared" si="31"/>
        <v>-3.3952810081142704E-2</v>
      </c>
      <c r="BF27" s="65">
        <f t="shared" si="31"/>
        <v>-0.2029277635899307</v>
      </c>
      <c r="BG27" s="65">
        <f t="shared" si="31"/>
        <v>-6.2722677935205917E-2</v>
      </c>
      <c r="BH27" s="68"/>
      <c r="BI27" s="65">
        <f t="shared" si="32"/>
        <v>8.1731941279347131E-2</v>
      </c>
      <c r="BJ27" s="65">
        <f t="shared" si="32"/>
        <v>-0.40824241747816625</v>
      </c>
      <c r="BK27" s="65">
        <f t="shared" si="32"/>
        <v>-0.31822222222222218</v>
      </c>
      <c r="BL27" s="65">
        <f t="shared" si="32"/>
        <v>-0.13927966413788029</v>
      </c>
      <c r="BM27" s="65">
        <f t="shared" si="32"/>
        <v>-1.5085214187010587E-2</v>
      </c>
      <c r="BN27" s="65">
        <f t="shared" si="32"/>
        <v>0.15700737618545846</v>
      </c>
      <c r="BO27" s="65">
        <f t="shared" si="32"/>
        <v>-6.3246828579354819E-2</v>
      </c>
      <c r="BP27" s="68"/>
      <c r="BQ27" s="65">
        <f t="shared" si="29"/>
        <v>-7.8370910490927592E-2</v>
      </c>
      <c r="BR27" s="65">
        <f t="shared" si="29"/>
        <v>-0.29973432382641729</v>
      </c>
      <c r="BS27" s="65">
        <f t="shared" si="29"/>
        <v>-8.0785816762309448E-2</v>
      </c>
      <c r="BT27" s="65">
        <f t="shared" si="29"/>
        <v>-0.11858981301770866</v>
      </c>
      <c r="BU27" s="65">
        <f t="shared" si="29"/>
        <v>-0.13921976780836132</v>
      </c>
      <c r="BV27" s="65">
        <f t="shared" si="29"/>
        <v>-0.23395363236103228</v>
      </c>
      <c r="BW27" s="68"/>
      <c r="BX27" s="65">
        <f t="shared" si="30"/>
        <v>-0.18668586718047797</v>
      </c>
      <c r="BY27" s="65">
        <f t="shared" si="30"/>
        <v>-0.3311989428159533</v>
      </c>
      <c r="BZ27" s="65">
        <f t="shared" si="30"/>
        <v>-0.33367909148852348</v>
      </c>
      <c r="CA27" s="65">
        <f t="shared" si="30"/>
        <v>0.33341906224644458</v>
      </c>
      <c r="CB27" s="65">
        <f t="shared" si="30"/>
        <v>-3.2724503687873607E-2</v>
      </c>
      <c r="CC27" s="65">
        <f t="shared" si="30"/>
        <v>0.49494294605810119</v>
      </c>
      <c r="CD27" s="65">
        <f t="shared" si="30"/>
        <v>-0.16065201671219498</v>
      </c>
      <c r="CE27" s="68"/>
    </row>
    <row r="28" spans="1:83" x14ac:dyDescent="0.2">
      <c r="A28" s="5" t="s">
        <v>109</v>
      </c>
      <c r="B28" s="68">
        <v>427.890625</v>
      </c>
      <c r="C28" s="68">
        <v>252.046875</v>
      </c>
      <c r="D28" s="68">
        <v>320</v>
      </c>
      <c r="E28" s="68">
        <v>444.421875</v>
      </c>
      <c r="F28" s="68">
        <f t="shared" ref="F28" si="33">SUM(B28:E28)</f>
        <v>1444.359375</v>
      </c>
      <c r="G28" s="68">
        <v>198.609375</v>
      </c>
      <c r="H28" s="68"/>
      <c r="I28" s="68">
        <v>1812.875</v>
      </c>
      <c r="J28" s="68">
        <v>373.5625</v>
      </c>
      <c r="K28" s="68">
        <v>120.71875</v>
      </c>
      <c r="L28" s="68">
        <v>202.421875</v>
      </c>
      <c r="M28" s="68">
        <v>674.8125</v>
      </c>
      <c r="N28" s="68">
        <v>13.71875</v>
      </c>
      <c r="O28" s="68">
        <f t="shared" si="28"/>
        <v>3198.109375</v>
      </c>
      <c r="P28" s="68"/>
      <c r="Q28" s="68">
        <v>5902.3125</v>
      </c>
      <c r="R28" s="68">
        <v>1.15625</v>
      </c>
      <c r="S28" s="68">
        <v>44.25</v>
      </c>
      <c r="T28" s="68">
        <v>39.90625</v>
      </c>
      <c r="U28" s="68">
        <v>1417.796875</v>
      </c>
      <c r="V28" s="68">
        <v>1.5</v>
      </c>
      <c r="W28" s="79">
        <f t="shared" si="5"/>
        <v>7406.921875</v>
      </c>
      <c r="X28" s="68"/>
      <c r="Y28" s="68">
        <v>650.328125</v>
      </c>
      <c r="Z28" s="68">
        <v>679.328125</v>
      </c>
      <c r="AA28" s="68">
        <v>1770.671875</v>
      </c>
      <c r="AB28" s="68">
        <f t="shared" si="10"/>
        <v>3100.328125</v>
      </c>
      <c r="AC28" s="68"/>
      <c r="AD28" s="68">
        <v>411.484375</v>
      </c>
      <c r="AE28" s="68">
        <v>1495.59375</v>
      </c>
      <c r="AF28" s="68">
        <v>1894.265625</v>
      </c>
      <c r="AG28" s="68">
        <f t="shared" si="26"/>
        <v>3801.34375</v>
      </c>
      <c r="AH28" s="68"/>
      <c r="AI28" s="68">
        <v>382.546875</v>
      </c>
      <c r="AJ28" s="68">
        <v>1023.1875</v>
      </c>
      <c r="AK28" s="68">
        <v>3741.984375</v>
      </c>
      <c r="AL28" s="68">
        <f t="shared" si="11"/>
        <v>5147.71875</v>
      </c>
      <c r="AM28" s="68"/>
      <c r="AN28" s="68">
        <v>126.6875</v>
      </c>
      <c r="AO28" s="68">
        <v>575.296875</v>
      </c>
      <c r="AP28" s="68">
        <v>1817.140625</v>
      </c>
      <c r="AQ28" s="68">
        <f t="shared" si="27"/>
        <v>2519.125</v>
      </c>
      <c r="AR28" s="68"/>
      <c r="AS28" s="68">
        <v>1317.671875</v>
      </c>
      <c r="AT28" s="68">
        <v>2622.8125</v>
      </c>
      <c r="AU28" s="68">
        <v>5589.78125</v>
      </c>
      <c r="AV28" s="68">
        <f t="shared" si="12"/>
        <v>9530.265625</v>
      </c>
      <c r="AW28" s="68"/>
      <c r="AX28" s="68">
        <v>1070.359375</v>
      </c>
      <c r="AY28" s="68">
        <v>288.40625</v>
      </c>
      <c r="AZ28" s="68">
        <v>85.59375</v>
      </c>
      <c r="BA28" s="68"/>
      <c r="BB28" s="65">
        <f t="shared" si="31"/>
        <v>-9.7782756234968571E-2</v>
      </c>
      <c r="BC28" s="65">
        <f t="shared" si="31"/>
        <v>-0.33652778349031387</v>
      </c>
      <c r="BD28" s="65">
        <f t="shared" si="31"/>
        <v>-0.10128137616289279</v>
      </c>
      <c r="BE28" s="65">
        <f t="shared" si="31"/>
        <v>9.0106069743516315E-3</v>
      </c>
      <c r="BF28" s="65">
        <f t="shared" si="31"/>
        <v>-0.12498698446655243</v>
      </c>
      <c r="BG28" s="65">
        <f t="shared" si="31"/>
        <v>7.5562700964630247E-2</v>
      </c>
      <c r="BH28" s="68"/>
      <c r="BI28" s="65">
        <f t="shared" si="32"/>
        <v>0.25883169863727118</v>
      </c>
      <c r="BJ28" s="65">
        <f t="shared" si="32"/>
        <v>-0.15246907015491507</v>
      </c>
      <c r="BK28" s="65">
        <f t="shared" si="32"/>
        <v>-0.25597072419106315</v>
      </c>
      <c r="BL28" s="65">
        <f t="shared" si="32"/>
        <v>-0.1221710258842662</v>
      </c>
      <c r="BM28" s="65">
        <f t="shared" si="32"/>
        <v>-1.0639774251746115E-3</v>
      </c>
      <c r="BN28" s="65">
        <f t="shared" si="32"/>
        <v>-0.10040983606557374</v>
      </c>
      <c r="BO28" s="65">
        <f t="shared" si="32"/>
        <v>7.8796599360140052E-2</v>
      </c>
      <c r="BP28" s="68"/>
      <c r="BQ28" s="65">
        <f t="shared" si="29"/>
        <v>9.8652009949450337E-2</v>
      </c>
      <c r="BR28" s="65">
        <f t="shared" si="29"/>
        <v>3.1459812008440391E-2</v>
      </c>
      <c r="BS28" s="65">
        <f t="shared" si="29"/>
        <v>-2.4343766376065945E-2</v>
      </c>
      <c r="BT28" s="65">
        <f t="shared" si="29"/>
        <v>0.10094832591445724</v>
      </c>
      <c r="BU28" s="65">
        <f t="shared" si="29"/>
        <v>5.7763385245620302E-2</v>
      </c>
      <c r="BV28" s="65">
        <f t="shared" si="29"/>
        <v>0.12367397454031126</v>
      </c>
      <c r="BW28" s="68"/>
      <c r="BX28" s="65">
        <f t="shared" si="30"/>
        <v>0.13686603433409106</v>
      </c>
      <c r="BY28" s="65">
        <f t="shared" si="30"/>
        <v>0.12731044888721232</v>
      </c>
      <c r="BZ28" s="65">
        <f t="shared" si="30"/>
        <v>0.11922352600318709</v>
      </c>
      <c r="CA28" s="65">
        <f t="shared" si="30"/>
        <v>0.1085914769810028</v>
      </c>
      <c r="CB28" s="65">
        <f t="shared" si="30"/>
        <v>9.8912662223780146E-3</v>
      </c>
      <c r="CC28" s="65">
        <f t="shared" si="30"/>
        <v>-0.20036429872495443</v>
      </c>
      <c r="CD28" s="65">
        <f t="shared" si="30"/>
        <v>0.10210751900751691</v>
      </c>
      <c r="CE28" s="68"/>
    </row>
    <row r="29" spans="1:83" x14ac:dyDescent="0.2">
      <c r="A29" s="5" t="s">
        <v>133</v>
      </c>
      <c r="B29" s="68">
        <v>500.78688524590098</v>
      </c>
      <c r="C29" s="68">
        <v>272.55737704917999</v>
      </c>
      <c r="D29" s="68">
        <v>360.59016393442602</v>
      </c>
      <c r="E29" s="68">
        <v>554.31147540983602</v>
      </c>
      <c r="F29" s="68">
        <f t="shared" si="8"/>
        <v>1688.2459016393429</v>
      </c>
      <c r="G29" s="68">
        <v>231.065573770491</v>
      </c>
      <c r="I29" s="68">
        <v>2380.0983606557302</v>
      </c>
      <c r="J29" s="68">
        <v>452.78688524590098</v>
      </c>
      <c r="K29" s="68">
        <v>151.95081967213099</v>
      </c>
      <c r="L29" s="68">
        <v>173.426229508196</v>
      </c>
      <c r="M29" s="68">
        <v>782</v>
      </c>
      <c r="N29" s="68">
        <v>21.016393442622899</v>
      </c>
      <c r="O29" s="68">
        <f t="shared" si="28"/>
        <v>3961.2786885245805</v>
      </c>
      <c r="Q29" s="68">
        <v>6620.5901639344202</v>
      </c>
      <c r="R29" s="68">
        <v>1.032786885245901</v>
      </c>
      <c r="S29" s="68">
        <v>37.8032786885245</v>
      </c>
      <c r="T29" s="68">
        <v>41.770491803278603</v>
      </c>
      <c r="U29" s="68">
        <v>1524.573770491799</v>
      </c>
      <c r="V29" s="68">
        <v>1.6229508196721301</v>
      </c>
      <c r="W29" s="79">
        <f t="shared" si="5"/>
        <v>8227.3934426229389</v>
      </c>
      <c r="Y29" s="68">
        <v>752</v>
      </c>
      <c r="Z29" s="68">
        <v>856.45901639344197</v>
      </c>
      <c r="AA29" s="68">
        <v>1965.0163934426205</v>
      </c>
      <c r="AB29" s="68">
        <f t="shared" si="10"/>
        <v>3573.4754098360627</v>
      </c>
      <c r="AD29" s="68">
        <v>500.77049180327799</v>
      </c>
      <c r="AE29" s="68">
        <v>1877.5901639344199</v>
      </c>
      <c r="AF29" s="68">
        <v>2148.0655737704901</v>
      </c>
      <c r="AG29" s="68">
        <f t="shared" si="26"/>
        <v>4526.426229508188</v>
      </c>
      <c r="AI29" s="68">
        <v>435.47540983606501</v>
      </c>
      <c r="AJ29" s="68">
        <v>1227.22950819672</v>
      </c>
      <c r="AK29" s="68">
        <v>4114.3114754098324</v>
      </c>
      <c r="AL29" s="68">
        <f t="shared" si="11"/>
        <v>5777.0163934426173</v>
      </c>
      <c r="AN29" s="68">
        <v>124.688524590163</v>
      </c>
      <c r="AO29" s="68">
        <v>765.39344262295003</v>
      </c>
      <c r="AP29" s="68">
        <v>1938.5245901639321</v>
      </c>
      <c r="AQ29" s="68">
        <f t="shared" si="27"/>
        <v>2828.6065573770452</v>
      </c>
      <c r="AS29" s="68">
        <v>1563.5573770491801</v>
      </c>
      <c r="AT29" s="68">
        <v>3195.8852459016298</v>
      </c>
      <c r="AU29" s="68">
        <v>6288.8688524590116</v>
      </c>
      <c r="AV29" s="68">
        <f t="shared" si="12"/>
        <v>11048.311475409821</v>
      </c>
      <c r="AX29" s="68">
        <v>1272.39344262295</v>
      </c>
      <c r="AY29" s="68">
        <v>360.47540983606501</v>
      </c>
      <c r="AZ29" s="68">
        <v>55.377049180327802</v>
      </c>
      <c r="BB29" s="65">
        <f t="shared" ref="BB29" si="34">IFERROR(B29/B25-1, "n/a")</f>
        <v>6.7629010564812519E-2</v>
      </c>
      <c r="BC29" s="65">
        <f t="shared" ref="BC29" si="35">IFERROR(C29/C25-1, "n/a")</f>
        <v>-0.3238683880666916</v>
      </c>
      <c r="BD29" s="65">
        <f t="shared" ref="BD29" si="36">IFERROR(D29/D25-1, "n/a")</f>
        <v>-0.14932498139589667</v>
      </c>
      <c r="BE29" s="65">
        <f t="shared" ref="BE29" si="37">IFERROR(E29/E25-1, "n/a")</f>
        <v>-3.4544723560697044E-2</v>
      </c>
      <c r="BF29" s="65">
        <f t="shared" ref="BF29" si="38">IFERROR(F29/F25-1, "n/a")</f>
        <v>-9.7295922471696605E-2</v>
      </c>
      <c r="BG29" s="65">
        <f t="shared" ref="BG29" si="39">IFERROR(G29/G25-1, "n/a")</f>
        <v>4.0987180189688832E-2</v>
      </c>
      <c r="BI29" s="65">
        <f t="shared" ref="BI29" si="40">IFERROR(I29/I25-1, "n/a")</f>
        <v>0.26032231317711285</v>
      </c>
      <c r="BJ29" s="65">
        <f t="shared" ref="BJ29" si="41">IFERROR(J29/J25-1, "n/a")</f>
        <v>-0.18169454657360595</v>
      </c>
      <c r="BK29" s="65">
        <f t="shared" ref="BK29" si="42">IFERROR(K29/K25-1, "n/a")</f>
        <v>-4.8773140178495766E-2</v>
      </c>
      <c r="BL29" s="65">
        <f t="shared" ref="BL29" si="43">IFERROR(L29/L25-1, "n/a")</f>
        <v>-8.8236561561248261E-2</v>
      </c>
      <c r="BM29" s="65">
        <f t="shared" ref="BM29" si="44">IFERROR(M29/M25-1, "n/a")</f>
        <v>7.785336356764927E-2</v>
      </c>
      <c r="BN29" s="65">
        <f t="shared" ref="BN29" si="45">IFERROR(N29/N25-1, "n/a")</f>
        <v>-5.7833410381329498E-2</v>
      </c>
      <c r="BO29" s="65">
        <f t="shared" ref="BO29" si="46">IFERROR(O29/O25-1, "n/a")</f>
        <v>0.11913785434999724</v>
      </c>
      <c r="BQ29" s="65">
        <f t="shared" ref="BQ29" si="47">IFERROR(B29/B28-1, "n/a")</f>
        <v>0.17036190088507075</v>
      </c>
      <c r="BR29" s="65">
        <f t="shared" ref="BR29" si="48">IFERROR(C29/C28-1, "n/a")</f>
        <v>8.1375744290342888E-2</v>
      </c>
      <c r="BS29" s="65">
        <f t="shared" ref="BS29" si="49">IFERROR(D29/D28-1, "n/a")</f>
        <v>0.12684426229508139</v>
      </c>
      <c r="BT29" s="65">
        <f t="shared" ref="BT29" si="50">IFERROR(E29/E28-1, "n/a")</f>
        <v>0.2472641573051193</v>
      </c>
      <c r="BU29" s="65">
        <f t="shared" ref="BU29" si="51">IFERROR(F29/F28-1, "n/a")</f>
        <v>0.16885446299633222</v>
      </c>
      <c r="BV29" s="65">
        <f t="shared" ref="BV29" si="52">IFERROR(G29/G28-1, "n/a")</f>
        <v>0.16341725444980137</v>
      </c>
      <c r="BX29" s="65">
        <f t="shared" ref="BX29" si="53">IFERROR(I29/I28-1, "n/a")</f>
        <v>0.31288608462013667</v>
      </c>
      <c r="BY29" s="65">
        <f t="shared" ref="BY29" si="54">IFERROR(J29/J28-1, "n/a")</f>
        <v>0.21207799296209062</v>
      </c>
      <c r="BZ29" s="65">
        <f t="shared" ref="BZ29" si="55">IFERROR(K29/K28-1, "n/a")</f>
        <v>0.25871763642459022</v>
      </c>
      <c r="CA29" s="65">
        <f t="shared" ref="CA29" si="56">IFERROR(L29/L28-1, "n/a")</f>
        <v>-0.14324363654770023</v>
      </c>
      <c r="CB29" s="65">
        <f t="shared" ref="CB29" si="57">IFERROR(M29/M28-1, "n/a")</f>
        <v>0.15884041863480602</v>
      </c>
      <c r="CC29" s="65">
        <f t="shared" ref="CC29" si="58">IFERROR(N29/N28-1, "n/a")</f>
        <v>0.5319466746331043</v>
      </c>
      <c r="CD29" s="65">
        <f t="shared" ref="CD29" si="59">IFERROR(O29/O28-1, "n/a")</f>
        <v>0.23863139875401562</v>
      </c>
    </row>
    <row r="30" spans="1:83" x14ac:dyDescent="0.2">
      <c r="A30" s="5" t="s">
        <v>138</v>
      </c>
      <c r="B30" s="68">
        <v>374.55555555555497</v>
      </c>
      <c r="C30" s="68">
        <v>249.85714285714201</v>
      </c>
      <c r="D30" s="68">
        <v>406.82539682539601</v>
      </c>
      <c r="E30" s="68">
        <v>483.95238095238</v>
      </c>
      <c r="F30" s="68">
        <f t="shared" si="8"/>
        <v>1515.190476190473</v>
      </c>
      <c r="G30" s="68">
        <v>258.26984126984098</v>
      </c>
      <c r="I30" s="68">
        <v>2275.50793650793</v>
      </c>
      <c r="J30" s="68">
        <v>377.079365079365</v>
      </c>
      <c r="K30" s="68">
        <v>110.555555555555</v>
      </c>
      <c r="L30" s="68">
        <v>155.79365079364999</v>
      </c>
      <c r="M30" s="68">
        <v>770.17460317460302</v>
      </c>
      <c r="N30" s="68">
        <v>25.380952380952301</v>
      </c>
      <c r="O30" s="68">
        <f t="shared" si="28"/>
        <v>3714.4920634920554</v>
      </c>
      <c r="Q30" s="68">
        <v>5922.4126984126897</v>
      </c>
      <c r="R30" s="68">
        <v>1.396825396825387</v>
      </c>
      <c r="S30" s="68">
        <v>19.396825396825299</v>
      </c>
      <c r="T30" s="68">
        <v>29.492063492063401</v>
      </c>
      <c r="U30" s="68">
        <v>1498.8730158730102</v>
      </c>
      <c r="V30" s="68">
        <v>1.55555555555555</v>
      </c>
      <c r="W30" s="79">
        <f t="shared" si="5"/>
        <v>7473.1269841269695</v>
      </c>
      <c r="Y30" s="68">
        <v>705.04761904761904</v>
      </c>
      <c r="Z30" s="68">
        <v>695.49206349206304</v>
      </c>
      <c r="AA30" s="68">
        <v>1793.1746031746031</v>
      </c>
      <c r="AB30" s="68">
        <f t="shared" si="10"/>
        <v>3193.7142857142853</v>
      </c>
      <c r="AD30" s="68">
        <v>406.41269841269798</v>
      </c>
      <c r="AE30" s="68">
        <v>1805.0476190476099</v>
      </c>
      <c r="AF30" s="68">
        <v>1949.5714285714262</v>
      </c>
      <c r="AG30" s="68">
        <f t="shared" si="26"/>
        <v>4161.0317460317347</v>
      </c>
      <c r="AI30" s="68">
        <v>403.730158730158</v>
      </c>
      <c r="AJ30" s="68">
        <v>1213.9523809523801</v>
      </c>
      <c r="AK30" s="68">
        <v>3730.3809523809487</v>
      </c>
      <c r="AL30" s="68">
        <f t="shared" si="11"/>
        <v>5348.0634920634866</v>
      </c>
      <c r="AN30" s="68">
        <v>122.206349206349</v>
      </c>
      <c r="AO30" s="68">
        <v>724.60317460317401</v>
      </c>
      <c r="AP30" s="68">
        <v>1703.1428571428546</v>
      </c>
      <c r="AQ30" s="68">
        <f t="shared" si="27"/>
        <v>2549.9523809523776</v>
      </c>
      <c r="AS30" s="68">
        <v>1392.9841269841199</v>
      </c>
      <c r="AT30" s="68">
        <v>2989.88888888888</v>
      </c>
      <c r="AU30" s="68">
        <v>5769.9841269841236</v>
      </c>
      <c r="AV30" s="68">
        <f t="shared" si="12"/>
        <v>10152.857142857123</v>
      </c>
      <c r="AX30" s="68">
        <v>1126.8571428571399</v>
      </c>
      <c r="AY30" s="68">
        <v>302.76190476190402</v>
      </c>
      <c r="AZ30" s="68">
        <v>85.571428571428498</v>
      </c>
      <c r="BB30" s="65">
        <f t="shared" ref="BB30" si="60">IFERROR(B30/B26-1, "n/a")</f>
        <v>-0.11366112008413787</v>
      </c>
      <c r="BC30" s="65">
        <f t="shared" ref="BC30" si="61">IFERROR(C30/C26-1, "n/a")</f>
        <v>-0.28397925764192189</v>
      </c>
      <c r="BD30" s="65">
        <f t="shared" ref="BD30" si="62">IFERROR(D30/D26-1, "n/a")</f>
        <v>0.14017527470083224</v>
      </c>
      <c r="BE30" s="65">
        <f t="shared" ref="BE30" si="63">IFERROR(E30/E26-1, "n/a")</f>
        <v>5.6701209579593348E-2</v>
      </c>
      <c r="BF30" s="65">
        <f t="shared" ref="BF30" si="64">IFERROR(F30/F26-1, "n/a")</f>
        <v>-4.4847356887701584E-2</v>
      </c>
      <c r="BG30" s="65">
        <f t="shared" ref="BG30" si="65">IFERROR(G30/G26-1, "n/a")</f>
        <v>0.11935883324160934</v>
      </c>
      <c r="BI30" s="65">
        <f t="shared" ref="BI30" si="66">IFERROR(I30/I26-1, "n/a")</f>
        <v>0.16058807814055798</v>
      </c>
      <c r="BJ30" s="65">
        <f t="shared" ref="BJ30" si="67">IFERROR(J30/J26-1, "n/a")</f>
        <v>-0.23895563030594213</v>
      </c>
      <c r="BK30" s="65">
        <f t="shared" ref="BK30" si="68">IFERROR(K30/K26-1, "n/a")</f>
        <v>-0.31702294567562239</v>
      </c>
      <c r="BL30" s="65">
        <f t="shared" ref="BL30" si="69">IFERROR(L30/L26-1, "n/a")</f>
        <v>0.13770719833082357</v>
      </c>
      <c r="BM30" s="65">
        <f t="shared" ref="BM30" si="70">IFERROR(M30/M26-1, "n/a")</f>
        <v>0.11488706601410925</v>
      </c>
      <c r="BN30" s="65">
        <f t="shared" ref="BN30" si="71">IFERROR(N30/N26-1, "n/a")</f>
        <v>1.2116182572614185</v>
      </c>
      <c r="BO30" s="65">
        <f t="shared" ref="BO30" si="72">IFERROR(O30/O26-1, "n/a")</f>
        <v>7.4415187897431068E-2</v>
      </c>
      <c r="BQ30" s="65">
        <f t="shared" ref="BQ30" si="73">IFERROR(B30/B29-1, "n/a")</f>
        <v>-0.25206596540235415</v>
      </c>
      <c r="BR30" s="65">
        <f t="shared" ref="BR30" si="74">IFERROR(C30/C29-1, "n/a")</f>
        <v>-8.328607516626485E-2</v>
      </c>
      <c r="BS30" s="65">
        <f t="shared" ref="BS30" si="75">IFERROR(D30/D29-1, "n/a")</f>
        <v>0.12822100410752735</v>
      </c>
      <c r="BT30" s="65">
        <f t="shared" ref="BT30" si="76">IFERROR(E30/E29-1, "n/a")</f>
        <v>-0.12693061135967876</v>
      </c>
      <c r="BU30" s="65">
        <f t="shared" ref="BU30" si="77">IFERROR(F30/F29-1, "n/a")</f>
        <v>-0.10250605393493173</v>
      </c>
      <c r="BV30" s="65">
        <f t="shared" ref="BV30" si="78">IFERROR(G30/G29-1, "n/a")</f>
        <v>0.11773397073149017</v>
      </c>
      <c r="BX30" s="65">
        <f t="shared" ref="BX30" si="79">IFERROR(I30/I29-1, "n/a")</f>
        <v>-4.3943740257434083E-2</v>
      </c>
      <c r="BY30" s="65">
        <f t="shared" ref="BY30" si="80">IFERROR(J30/J29-1, "n/a")</f>
        <v>-0.16720342976678859</v>
      </c>
      <c r="BZ30" s="65">
        <f t="shared" ref="BZ30" si="81">IFERROR(K30/K29-1, "n/a")</f>
        <v>-0.27242540847029217</v>
      </c>
      <c r="CA30" s="65">
        <f t="shared" ref="CA30" si="82">IFERROR(L30/L29-1, "n/a")</f>
        <v>-0.10167192566285199</v>
      </c>
      <c r="CB30" s="65">
        <f t="shared" ref="CB30" si="83">IFERROR(M30/M29-1, "n/a")</f>
        <v>-1.5121990825315845E-2</v>
      </c>
      <c r="CC30" s="65">
        <f t="shared" ref="CC30" si="84">IFERROR(N30/N29-1, "n/a")</f>
        <v>0.20767402124656331</v>
      </c>
      <c r="CD30" s="65">
        <f t="shared" ref="CD30" si="85">IFERROR(O30/O29-1, "n/a")</f>
        <v>-6.22997381495628E-2</v>
      </c>
    </row>
    <row r="31" spans="1:83" x14ac:dyDescent="0.2">
      <c r="A31" s="5" t="s">
        <v>139</v>
      </c>
      <c r="B31" s="68">
        <v>357.640625</v>
      </c>
      <c r="C31" s="68">
        <v>204.234375</v>
      </c>
      <c r="D31" s="68">
        <v>356.96875</v>
      </c>
      <c r="E31" s="68">
        <v>409.375</v>
      </c>
      <c r="F31" s="68">
        <f t="shared" si="8"/>
        <v>1328.21875</v>
      </c>
      <c r="G31" s="68">
        <v>210.703125</v>
      </c>
      <c r="I31" s="68">
        <v>2049.09375</v>
      </c>
      <c r="J31" s="68">
        <v>361.921875</v>
      </c>
      <c r="K31" s="68">
        <v>120.65625</v>
      </c>
      <c r="L31" s="68">
        <v>123.921875</v>
      </c>
      <c r="M31" s="68">
        <v>797.359375</v>
      </c>
      <c r="N31" s="68">
        <v>16.28125</v>
      </c>
      <c r="O31" s="68">
        <f t="shared" si="28"/>
        <v>3469.234375</v>
      </c>
      <c r="Q31" s="68">
        <v>5662.921875</v>
      </c>
      <c r="R31" s="68">
        <v>1.09375</v>
      </c>
      <c r="S31" s="68">
        <v>26.578125</v>
      </c>
      <c r="T31" s="68">
        <v>27.59375</v>
      </c>
      <c r="U31" s="68">
        <v>1537.609375</v>
      </c>
      <c r="V31" s="68">
        <v>0.71875</v>
      </c>
      <c r="W31" s="79">
        <f t="shared" si="5"/>
        <v>7256.515625</v>
      </c>
      <c r="Y31" s="68">
        <v>613.5625</v>
      </c>
      <c r="Z31" s="68">
        <v>637.984375</v>
      </c>
      <c r="AA31" s="68">
        <v>1782.1875</v>
      </c>
      <c r="AB31" s="68">
        <f t="shared" si="10"/>
        <v>3033.734375</v>
      </c>
      <c r="AD31" s="68">
        <v>362.4375</v>
      </c>
      <c r="AE31" s="68">
        <v>1798.15625</v>
      </c>
      <c r="AF31" s="68">
        <v>1982.703125</v>
      </c>
      <c r="AG31" s="68">
        <f t="shared" si="26"/>
        <v>4143.296875</v>
      </c>
      <c r="AI31" s="68">
        <v>352.21875</v>
      </c>
      <c r="AJ31" s="68">
        <v>1033.21875</v>
      </c>
      <c r="AK31" s="68">
        <v>3491.625</v>
      </c>
      <c r="AL31" s="68">
        <f t="shared" si="11"/>
        <v>4877.0625</v>
      </c>
      <c r="AN31" s="68">
        <v>116.671875</v>
      </c>
      <c r="AO31" s="68">
        <v>684.640625</v>
      </c>
      <c r="AP31" s="68">
        <v>1538.015625</v>
      </c>
      <c r="AQ31" s="68">
        <f t="shared" si="27"/>
        <v>2339.328125</v>
      </c>
      <c r="AS31" s="68">
        <v>1211.546875</v>
      </c>
      <c r="AT31" s="68">
        <v>2784.71875</v>
      </c>
      <c r="AU31" s="68">
        <v>5718.5</v>
      </c>
      <c r="AV31" s="68">
        <f t="shared" si="12"/>
        <v>9714.765625</v>
      </c>
      <c r="AX31" s="68">
        <v>998.6875</v>
      </c>
      <c r="AY31" s="68">
        <v>263.6875</v>
      </c>
      <c r="AZ31" s="68">
        <v>65.84375</v>
      </c>
      <c r="BB31" s="65">
        <f t="shared" ref="BB31:BB32" si="86">IFERROR(B31/B27-1, "n/a")</f>
        <v>-8.1721896814571093E-2</v>
      </c>
      <c r="BC31" s="65">
        <f t="shared" ref="BC31:BC32" si="87">IFERROR(C31/C27-1, "n/a")</f>
        <v>-0.16420487243429882</v>
      </c>
      <c r="BD31" s="65">
        <f t="shared" ref="BD31:BD32" si="88">IFERROR(D31/D27-1, "n/a")</f>
        <v>8.837120670763654E-2</v>
      </c>
      <c r="BE31" s="65">
        <f t="shared" ref="BE31:BE32" si="89">IFERROR(E31/E27-1, "n/a")</f>
        <v>1.412812076640213E-2</v>
      </c>
      <c r="BF31" s="65">
        <f t="shared" ref="BF31:BF32" si="90">IFERROR(F31/F27-1, "n/a")</f>
        <v>-2.7291139819889954E-2</v>
      </c>
      <c r="BG31" s="65">
        <f t="shared" ref="BG31:BG32" si="91">IFERROR(G31/G27-1, "n/a")</f>
        <v>0.19209688826025451</v>
      </c>
      <c r="BI31" s="65">
        <f t="shared" ref="BI31:BI32" si="92">IFERROR(I31/I27-1, "n/a")</f>
        <v>0.28500039194167903</v>
      </c>
      <c r="BJ31" s="65">
        <f t="shared" ref="BJ31:BJ32" si="93">IFERROR(J31/J27-1, "n/a")</f>
        <v>9.2182195397963129E-2</v>
      </c>
      <c r="BK31" s="65">
        <f t="shared" ref="BK31:BK32" si="94">IFERROR(K31/K27-1, "n/a")</f>
        <v>0.11864406779661008</v>
      </c>
      <c r="BL31" s="65">
        <f t="shared" ref="BL31:BL32" si="95">IFERROR(L31/L27-1, "n/a")</f>
        <v>-0.32132466198870446</v>
      </c>
      <c r="BM31" s="65">
        <f t="shared" ref="BM31:BM32" si="96">IFERROR(M31/M27-1, "n/a")</f>
        <v>0.19328890447796088</v>
      </c>
      <c r="BN31" s="65">
        <f t="shared" ref="BN31:BN32" si="97">IFERROR(N31/N27-1, "n/a")</f>
        <v>-5.1001821493624755E-2</v>
      </c>
      <c r="BO31" s="65">
        <f t="shared" ref="BO31:BO32" si="98">IFERROR(O31/O27-1, "n/a")</f>
        <v>0.1955405027030519</v>
      </c>
      <c r="BQ31" s="65">
        <f t="shared" ref="BQ31:BQ32" si="99">IFERROR(B31/B30-1, "n/a")</f>
        <v>-4.5160004449716684E-2</v>
      </c>
      <c r="BR31" s="65">
        <f t="shared" ref="BR31:BR32" si="100">IFERROR(C31/C30-1, "n/a")</f>
        <v>-0.18259541166380511</v>
      </c>
      <c r="BS31" s="65">
        <f t="shared" ref="BS31:BS32" si="101">IFERROR(D31/D30-1, "n/a")</f>
        <v>-0.1225504779555191</v>
      </c>
      <c r="BT31" s="65">
        <f t="shared" ref="BT31:BT32" si="102">IFERROR(E31/E30-1, "n/a")</f>
        <v>-0.15410065925415561</v>
      </c>
      <c r="BU31" s="65">
        <f t="shared" ref="BU31:BU32" si="103">IFERROR(F31/F30-1, "n/a")</f>
        <v>-0.12339816619001043</v>
      </c>
      <c r="BV31" s="65">
        <f t="shared" ref="BV31:BV32" si="104">IFERROR(G31/G30-1, "n/a")</f>
        <v>-0.18417448988998741</v>
      </c>
      <c r="BX31" s="65">
        <f t="shared" ref="BX31:BX32" si="105">IFERROR(I31/I30-1, "n/a")</f>
        <v>-9.9500503986548527E-2</v>
      </c>
      <c r="BY31" s="65">
        <f t="shared" ref="BY31:BY32" si="106">IFERROR(J31/J30-1, "n/a")</f>
        <v>-4.0197081789863476E-2</v>
      </c>
      <c r="BZ31" s="65">
        <f t="shared" ref="BZ31:BZ32" si="107">IFERROR(K31/K30-1, "n/a")</f>
        <v>9.1363065326638626E-2</v>
      </c>
      <c r="CA31" s="65">
        <f t="shared" ref="CA31:CA32" si="108">IFERROR(L31/L30-1, "n/a")</f>
        <v>-0.20457685939887515</v>
      </c>
      <c r="CB31" s="65">
        <f t="shared" ref="CB31:CB32" si="109">IFERROR(M31/M30-1, "n/a")</f>
        <v>3.5296894643556564E-2</v>
      </c>
      <c r="CC31" s="65">
        <f t="shared" ref="CC31:CC32" si="110">IFERROR(N31/N30-1, "n/a")</f>
        <v>-0.35852485928705236</v>
      </c>
      <c r="CD31" s="65">
        <f t="shared" ref="CD31:CD32" si="111">IFERROR(O31/O30-1, "n/a")</f>
        <v>-6.6027247952034851E-2</v>
      </c>
    </row>
    <row r="32" spans="1:83" x14ac:dyDescent="0.2">
      <c r="A32" s="5" t="s">
        <v>142</v>
      </c>
      <c r="B32" s="68">
        <v>338.140625</v>
      </c>
      <c r="C32" s="68">
        <v>212.375</v>
      </c>
      <c r="D32" s="68">
        <v>311.453125</v>
      </c>
      <c r="E32" s="68">
        <v>409.09375</v>
      </c>
      <c r="F32" s="68">
        <f t="shared" si="8"/>
        <v>1271.0625</v>
      </c>
      <c r="G32" s="68">
        <v>196.28125</v>
      </c>
      <c r="I32" s="68">
        <v>2166.1875</v>
      </c>
      <c r="J32" s="68">
        <v>355.421875</v>
      </c>
      <c r="K32" s="68">
        <v>118.4375</v>
      </c>
      <c r="L32" s="68">
        <v>124.5625</v>
      </c>
      <c r="M32" s="68">
        <v>739.1875</v>
      </c>
      <c r="N32" s="68">
        <v>11.8125</v>
      </c>
      <c r="O32" s="68">
        <f t="shared" si="28"/>
        <v>3515.609375</v>
      </c>
      <c r="Q32" s="68">
        <v>5548.8125</v>
      </c>
      <c r="R32" s="68">
        <v>0.78125</v>
      </c>
      <c r="S32" s="68">
        <v>24.75</v>
      </c>
      <c r="T32" s="68">
        <v>25.859375</v>
      </c>
      <c r="U32" s="68">
        <v>1497.109375</v>
      </c>
      <c r="V32" s="68">
        <v>0.984375</v>
      </c>
      <c r="W32" s="79">
        <f t="shared" si="5"/>
        <v>7098.296875</v>
      </c>
      <c r="Y32" s="68">
        <v>574.8125</v>
      </c>
      <c r="Z32" s="68">
        <v>603.421875</v>
      </c>
      <c r="AA32" s="68">
        <v>1770.03125</v>
      </c>
      <c r="AB32" s="68">
        <f t="shared" si="10"/>
        <v>2948.265625</v>
      </c>
      <c r="AD32" s="68">
        <v>363.3125</v>
      </c>
      <c r="AE32" s="68">
        <v>1845.375</v>
      </c>
      <c r="AF32" s="68">
        <v>1853.21875</v>
      </c>
      <c r="AG32" s="68">
        <f t="shared" si="26"/>
        <v>4061.90625</v>
      </c>
      <c r="AI32" s="68">
        <v>332.9375</v>
      </c>
      <c r="AJ32" s="68">
        <v>1066.8125</v>
      </c>
      <c r="AK32" s="68">
        <v>3475.046875</v>
      </c>
      <c r="AL32" s="68">
        <f t="shared" si="11"/>
        <v>4874.796875</v>
      </c>
      <c r="AN32" s="68">
        <v>96.84375</v>
      </c>
      <c r="AO32" s="68">
        <v>731.1875</v>
      </c>
      <c r="AP32" s="68">
        <v>1586.515625</v>
      </c>
      <c r="AQ32" s="68">
        <f t="shared" si="27"/>
        <v>2414.546875</v>
      </c>
      <c r="AS32" s="68">
        <v>1174.21875</v>
      </c>
      <c r="AT32" s="68">
        <v>2784.421875</v>
      </c>
      <c r="AU32" s="68">
        <v>5511.78125</v>
      </c>
      <c r="AV32" s="68">
        <f t="shared" si="12"/>
        <v>9470.421875</v>
      </c>
      <c r="AX32" s="68">
        <v>959.984375</v>
      </c>
      <c r="AY32" s="68">
        <v>233.265625</v>
      </c>
      <c r="AZ32" s="68">
        <v>77.8125</v>
      </c>
      <c r="BB32" s="65">
        <f t="shared" si="86"/>
        <v>-0.20974986306372101</v>
      </c>
      <c r="BC32" s="65">
        <f t="shared" si="87"/>
        <v>-0.15739879734672368</v>
      </c>
      <c r="BD32" s="65">
        <f t="shared" si="88"/>
        <v>-2.6708984375000022E-2</v>
      </c>
      <c r="BE32" s="65">
        <f t="shared" si="89"/>
        <v>-7.949231796927192E-2</v>
      </c>
      <c r="BF32" s="65">
        <f t="shared" si="90"/>
        <v>-0.11998182585272454</v>
      </c>
      <c r="BG32" s="65">
        <f t="shared" si="91"/>
        <v>-1.1722130438203138E-2</v>
      </c>
      <c r="BI32" s="65">
        <f t="shared" si="92"/>
        <v>0.19489071226642762</v>
      </c>
      <c r="BJ32" s="65">
        <f t="shared" si="93"/>
        <v>-4.8561151079136722E-2</v>
      </c>
      <c r="BK32" s="65">
        <f t="shared" si="94"/>
        <v>-1.8897230132021714E-2</v>
      </c>
      <c r="BL32" s="65">
        <f t="shared" si="95"/>
        <v>-0.38463913546893091</v>
      </c>
      <c r="BM32" s="65">
        <f t="shared" si="96"/>
        <v>9.5396869500787185E-2</v>
      </c>
      <c r="BN32" s="65">
        <f t="shared" si="97"/>
        <v>-0.13895216400911159</v>
      </c>
      <c r="BO32" s="65">
        <f t="shared" si="98"/>
        <v>9.927740510750982E-2</v>
      </c>
      <c r="BQ32" s="65">
        <f t="shared" si="99"/>
        <v>-5.452400716501371E-2</v>
      </c>
      <c r="BR32" s="65">
        <f t="shared" si="100"/>
        <v>3.9859230357279563E-2</v>
      </c>
      <c r="BS32" s="65">
        <f t="shared" si="101"/>
        <v>-0.12750590913070126</v>
      </c>
      <c r="BT32" s="65">
        <f t="shared" si="102"/>
        <v>-6.870229007633899E-4</v>
      </c>
      <c r="BU32" s="65">
        <f t="shared" si="103"/>
        <v>-4.3032256546596703E-2</v>
      </c>
      <c r="BV32" s="65">
        <f t="shared" si="104"/>
        <v>-6.8446421950315139E-2</v>
      </c>
      <c r="BX32" s="65">
        <f t="shared" si="105"/>
        <v>5.7144164340943382E-2</v>
      </c>
      <c r="BY32" s="65">
        <f t="shared" si="106"/>
        <v>-1.7959677071191171E-2</v>
      </c>
      <c r="BZ32" s="65">
        <f t="shared" si="107"/>
        <v>-1.8389018389018408E-2</v>
      </c>
      <c r="CA32" s="65">
        <f t="shared" si="108"/>
        <v>5.1695876938595564E-3</v>
      </c>
      <c r="CB32" s="65">
        <f t="shared" si="109"/>
        <v>-7.2955654406145265E-2</v>
      </c>
      <c r="CC32" s="65">
        <f t="shared" si="110"/>
        <v>-0.27447216890595005</v>
      </c>
      <c r="CD32" s="65">
        <f t="shared" si="111"/>
        <v>1.3367502736104431E-2</v>
      </c>
    </row>
    <row r="33" spans="1:82" x14ac:dyDescent="0.2">
      <c r="A33" s="5" t="s">
        <v>145</v>
      </c>
      <c r="B33" s="68">
        <v>367.75806451612902</v>
      </c>
      <c r="C33" s="68">
        <v>240.51612903225799</v>
      </c>
      <c r="D33" s="68">
        <v>340.74193548387001</v>
      </c>
      <c r="E33" s="68">
        <v>434.67741935483798</v>
      </c>
      <c r="F33" s="68">
        <f t="shared" si="8"/>
        <v>1383.6935483870952</v>
      </c>
      <c r="G33" s="68">
        <v>254.16129032257999</v>
      </c>
      <c r="I33" s="68">
        <v>2644.6451612903202</v>
      </c>
      <c r="J33" s="68">
        <v>380.322580645161</v>
      </c>
      <c r="K33" s="68">
        <v>116.629032258064</v>
      </c>
      <c r="L33" s="68">
        <v>174.85483870967701</v>
      </c>
      <c r="M33" s="68">
        <v>717.95161290322505</v>
      </c>
      <c r="N33" s="68">
        <v>11.6612903225806</v>
      </c>
      <c r="O33" s="68">
        <f t="shared" si="28"/>
        <v>4046.0645161290277</v>
      </c>
      <c r="Q33" s="68">
        <v>6824.8870967741896</v>
      </c>
      <c r="R33" s="68">
        <v>0.59677419354838601</v>
      </c>
      <c r="S33" s="68">
        <v>21.870967741935399</v>
      </c>
      <c r="T33" s="68">
        <v>20.9838709677419</v>
      </c>
      <c r="U33" s="68">
        <v>1767.4032258064451</v>
      </c>
      <c r="V33" s="68">
        <v>1.1612903225806399</v>
      </c>
      <c r="W33" s="79">
        <f t="shared" si="5"/>
        <v>8636.9032258064417</v>
      </c>
      <c r="Y33" s="68">
        <v>615.87096774193503</v>
      </c>
      <c r="Z33" s="68">
        <v>670.16129032258004</v>
      </c>
      <c r="AA33" s="68">
        <v>2142.064516129024</v>
      </c>
      <c r="AB33" s="68">
        <f t="shared" si="10"/>
        <v>3428.0967741935392</v>
      </c>
      <c r="AD33" s="68">
        <v>406.56451612903197</v>
      </c>
      <c r="AE33" s="68">
        <v>2151.9838709677401</v>
      </c>
      <c r="AF33" s="68">
        <v>2222.1451612903179</v>
      </c>
      <c r="AG33" s="68">
        <f t="shared" si="26"/>
        <v>4780.6935483870893</v>
      </c>
      <c r="AI33" s="68">
        <v>361.25806451612902</v>
      </c>
      <c r="AJ33" s="68">
        <v>1223.9193548387</v>
      </c>
      <c r="AK33" s="68">
        <v>4272.6935483870902</v>
      </c>
      <c r="AL33" s="68">
        <f t="shared" si="11"/>
        <v>5857.8709677419192</v>
      </c>
      <c r="AN33" s="68">
        <v>106.17741935483799</v>
      </c>
      <c r="AO33" s="68">
        <v>928.54838709677404</v>
      </c>
      <c r="AP33" s="68">
        <v>2014.9032258064508</v>
      </c>
      <c r="AQ33" s="68">
        <f t="shared" si="27"/>
        <v>3049.6290322580626</v>
      </c>
      <c r="AS33" s="68">
        <v>1277.5161290322501</v>
      </c>
      <c r="AT33" s="68">
        <v>3117.5161290322499</v>
      </c>
      <c r="AU33" s="68">
        <v>6621.9999999999918</v>
      </c>
      <c r="AV33" s="68">
        <f t="shared" si="12"/>
        <v>11017.032258064492</v>
      </c>
      <c r="AX33" s="68">
        <v>1040.9516129032199</v>
      </c>
      <c r="AY33" s="68">
        <v>264.85483870967698</v>
      </c>
      <c r="AZ33" s="68">
        <v>77.887096774193495</v>
      </c>
      <c r="BB33" s="65">
        <f t="shared" ref="BB33:BB35" si="112">IFERROR(B33/B29-1, "n/a")</f>
        <v>-0.26563958571808632</v>
      </c>
      <c r="BC33" s="65">
        <f t="shared" ref="BC33:BC35" si="113">IFERROR(C33/C29-1, "n/a")</f>
        <v>-0.11755780879539546</v>
      </c>
      <c r="BD33" s="65">
        <f t="shared" ref="BD33:BD35" si="114">IFERROR(D33/D29-1, "n/a")</f>
        <v>-5.5043732291503833E-2</v>
      </c>
      <c r="BE33" s="65">
        <f t="shared" ref="BE33:BE35" si="115">IFERROR(E33/E29-1, "n/a")</f>
        <v>-0.21582460649320911</v>
      </c>
      <c r="BF33" s="65">
        <f t="shared" ref="BF33:BF35" si="116">IFERROR(F33/F29-1, "n/a")</f>
        <v>-0.18039573083311933</v>
      </c>
      <c r="BG33" s="65">
        <f t="shared" ref="BG33:BG35" si="117">IFERROR(G33/G29-1, "n/a")</f>
        <v>9.9953083340009519E-2</v>
      </c>
      <c r="BI33" s="65">
        <f t="shared" ref="BI33:BI35" si="118">IFERROR(I33/I29-1, "n/a")</f>
        <v>0.11114952432541725</v>
      </c>
      <c r="BJ33" s="65">
        <f t="shared" ref="BJ33:BJ35" si="119">IFERROR(J33/J29-1, "n/a")</f>
        <v>-0.16004064375978078</v>
      </c>
      <c r="BK33" s="65">
        <f t="shared" ref="BK33:BK35" si="120">IFERROR(K33/K29-1, "n/a")</f>
        <v>-0.23245539241105717</v>
      </c>
      <c r="BL33" s="65">
        <f t="shared" ref="BL33:BL35" si="121">IFERROR(L33/L29-1, "n/a")</f>
        <v>8.2375613281351345E-3</v>
      </c>
      <c r="BM33" s="65">
        <f t="shared" ref="BM33:BM35" si="122">IFERROR(M33/M29-1, "n/a")</f>
        <v>-8.1903308307896383E-2</v>
      </c>
      <c r="BN33" s="65">
        <f t="shared" ref="BN33:BN35" si="123">IFERROR(N33/N29-1, "n/a")</f>
        <v>-0.44513361179608557</v>
      </c>
      <c r="BO33" s="65">
        <f t="shared" ref="BO33:BO35" si="124">IFERROR(O33/O29-1, "n/a")</f>
        <v>2.1403651262927648E-2</v>
      </c>
      <c r="BQ33" s="65">
        <f t="shared" ref="BQ33:BQ35" si="125">IFERROR(B33/B32-1, "n/a")</f>
        <v>8.7589119219641409E-2</v>
      </c>
      <c r="BR33" s="65">
        <f t="shared" ref="BR33:BR35" si="126">IFERROR(C33/C32-1, "n/a")</f>
        <v>0.1325067876739634</v>
      </c>
      <c r="BS33" s="65">
        <f t="shared" ref="BS33:BS35" si="127">IFERROR(D33/D32-1, "n/a")</f>
        <v>9.4039224951973033E-2</v>
      </c>
      <c r="BT33" s="65">
        <f t="shared" ref="BT33:BT35" si="128">IFERROR(E33/E32-1, "n/a")</f>
        <v>6.2537424135269637E-2</v>
      </c>
      <c r="BU33" s="65">
        <f t="shared" ref="BU33:BU35" si="129">IFERROR(F33/F32-1, "n/a")</f>
        <v>8.8611731041624786E-2</v>
      </c>
      <c r="BV33" s="65">
        <f t="shared" ref="BV33:BV35" si="130">IFERROR(G33/G32-1, "n/a")</f>
        <v>0.29488318584979445</v>
      </c>
      <c r="BX33" s="65">
        <f t="shared" ref="BX33:BX35" si="131">IFERROR(I33/I32-1, "n/a")</f>
        <v>0.22087546036080452</v>
      </c>
      <c r="BY33" s="65">
        <f t="shared" ref="BY33:BY35" si="132">IFERROR(J33/J32-1, "n/a")</f>
        <v>7.0059575385338801E-2</v>
      </c>
      <c r="BZ33" s="65">
        <f t="shared" ref="BZ33:BZ35" si="133">IFERROR(K33/K32-1, "n/a")</f>
        <v>-1.5269384628483373E-2</v>
      </c>
      <c r="CA33" s="65">
        <f t="shared" ref="CA33:CA35" si="134">IFERROR(L33/L32-1, "n/a")</f>
        <v>0.40375184112134077</v>
      </c>
      <c r="CB33" s="65">
        <f t="shared" ref="CB33:CB35" si="135">IFERROR(M33/M32-1, "n/a")</f>
        <v>-2.8728688048397677E-2</v>
      </c>
      <c r="CC33" s="65">
        <f t="shared" ref="CC33:CC35" si="136">IFERROR(N33/N32-1, "n/a")</f>
        <v>-1.2800819252436035E-2</v>
      </c>
      <c r="CD33" s="65">
        <f t="shared" ref="CD33:CD35" si="137">IFERROR(O33/O32-1, "n/a")</f>
        <v>0.15088568852420581</v>
      </c>
    </row>
    <row r="34" spans="1:82" x14ac:dyDescent="0.2">
      <c r="A34" s="5" t="s">
        <v>146</v>
      </c>
      <c r="B34" s="68">
        <v>319.40322580645102</v>
      </c>
      <c r="C34" s="68">
        <v>187.24193548387001</v>
      </c>
      <c r="D34" s="68">
        <v>288.67741935483798</v>
      </c>
      <c r="E34" s="68">
        <v>363.629032258064</v>
      </c>
      <c r="F34" s="68">
        <f t="shared" si="8"/>
        <v>1158.9516129032229</v>
      </c>
      <c r="G34" s="68">
        <v>203.258064516129</v>
      </c>
      <c r="I34" s="68">
        <v>4337.8548387096698</v>
      </c>
      <c r="J34" s="68">
        <v>379.822580645161</v>
      </c>
      <c r="K34" s="68">
        <v>97.451612903225794</v>
      </c>
      <c r="L34" s="68">
        <v>130.11290322580601</v>
      </c>
      <c r="M34" s="68">
        <v>630.67741935483798</v>
      </c>
      <c r="N34" s="68">
        <v>13.451612903225801</v>
      </c>
      <c r="O34" s="68">
        <f t="shared" si="28"/>
        <v>5589.3709677419256</v>
      </c>
      <c r="Q34" s="68">
        <v>5771.3709677419301</v>
      </c>
      <c r="R34" s="68">
        <v>0.69354838709677291</v>
      </c>
      <c r="S34" s="68">
        <v>20.096774193548299</v>
      </c>
      <c r="T34" s="68">
        <v>17.290322580645128</v>
      </c>
      <c r="U34" s="68">
        <v>1774.1290322580605</v>
      </c>
      <c r="V34" s="68">
        <v>1.12903225806451</v>
      </c>
      <c r="W34" s="79">
        <f t="shared" si="5"/>
        <v>7584.7096774193451</v>
      </c>
      <c r="Y34" s="68">
        <v>521.67741935483798</v>
      </c>
      <c r="Z34" s="68">
        <v>2083.0645161290299</v>
      </c>
      <c r="AA34" s="68">
        <v>1967.7580645161199</v>
      </c>
      <c r="AB34" s="68">
        <f t="shared" si="10"/>
        <v>4572.4999999999882</v>
      </c>
      <c r="AD34" s="68">
        <v>337.69354838709597</v>
      </c>
      <c r="AE34" s="68">
        <v>2376.6129032258</v>
      </c>
      <c r="AF34" s="68">
        <v>1951.1774193548299</v>
      </c>
      <c r="AG34" s="68">
        <f t="shared" si="26"/>
        <v>4665.483870967726</v>
      </c>
      <c r="AI34" s="68">
        <v>299.58064516129002</v>
      </c>
      <c r="AJ34" s="68">
        <v>1129.69354838709</v>
      </c>
      <c r="AK34" s="68">
        <v>3625.5161290322499</v>
      </c>
      <c r="AL34" s="68">
        <f t="shared" si="11"/>
        <v>5054.7903225806294</v>
      </c>
      <c r="AN34" s="68">
        <v>85.338709677419303</v>
      </c>
      <c r="AO34" s="68">
        <v>2934.5806451612898</v>
      </c>
      <c r="AP34" s="68">
        <v>1600.4516129032199</v>
      </c>
      <c r="AQ34" s="68">
        <f t="shared" si="27"/>
        <v>4620.3709677419292</v>
      </c>
      <c r="AS34" s="68">
        <v>1073.6129032258</v>
      </c>
      <c r="AT34" s="68">
        <v>2654.7903225806399</v>
      </c>
      <c r="AU34" s="68">
        <v>5944</v>
      </c>
      <c r="AV34" s="68">
        <f t="shared" si="12"/>
        <v>9672.4032258064399</v>
      </c>
      <c r="AX34" s="68">
        <v>878.41935483870895</v>
      </c>
      <c r="AY34" s="68">
        <v>209.806451612903</v>
      </c>
      <c r="AZ34" s="68">
        <v>70.725806451612897</v>
      </c>
      <c r="BB34" s="65">
        <f t="shared" si="112"/>
        <v>-0.14724739476177284</v>
      </c>
      <c r="BC34" s="65">
        <f t="shared" si="113"/>
        <v>-0.25060403179697288</v>
      </c>
      <c r="BD34" s="65">
        <f t="shared" si="114"/>
        <v>-0.29041445886247252</v>
      </c>
      <c r="BE34" s="65">
        <f t="shared" si="115"/>
        <v>-0.24862642158620885</v>
      </c>
      <c r="BF34" s="65">
        <f t="shared" si="116"/>
        <v>-0.23511160404262443</v>
      </c>
      <c r="BG34" s="65">
        <f t="shared" si="117"/>
        <v>-0.21300116375661349</v>
      </c>
      <c r="BI34" s="65">
        <f t="shared" si="118"/>
        <v>0.90632375704506907</v>
      </c>
      <c r="BJ34" s="65">
        <f t="shared" si="119"/>
        <v>7.2749023676186297E-3</v>
      </c>
      <c r="BK34" s="65">
        <f t="shared" si="120"/>
        <v>-0.11852812449343064</v>
      </c>
      <c r="BL34" s="65">
        <f t="shared" si="121"/>
        <v>-0.16483821668611098</v>
      </c>
      <c r="BM34" s="65">
        <f t="shared" si="122"/>
        <v>-0.18112410256683087</v>
      </c>
      <c r="BN34" s="65">
        <f t="shared" si="123"/>
        <v>-0.47001149912243401</v>
      </c>
      <c r="BO34" s="65">
        <f t="shared" si="124"/>
        <v>0.50474704810306292</v>
      </c>
      <c r="BQ34" s="65">
        <f t="shared" si="125"/>
        <v>-0.13148546116398563</v>
      </c>
      <c r="BR34" s="65">
        <f t="shared" si="126"/>
        <v>-0.22149946351931704</v>
      </c>
      <c r="BS34" s="65">
        <f t="shared" si="127"/>
        <v>-0.15279750071002529</v>
      </c>
      <c r="BT34" s="65">
        <f t="shared" si="128"/>
        <v>-0.16345083487940604</v>
      </c>
      <c r="BU34" s="65">
        <f t="shared" si="129"/>
        <v>-0.16242175570294681</v>
      </c>
      <c r="BV34" s="65">
        <f t="shared" si="130"/>
        <v>-0.20027922325167979</v>
      </c>
      <c r="BX34" s="65">
        <f t="shared" si="131"/>
        <v>0.64024077868852314</v>
      </c>
      <c r="BY34" s="65">
        <f t="shared" si="132"/>
        <v>-1.3146734520780301E-3</v>
      </c>
      <c r="BZ34" s="65">
        <f t="shared" si="133"/>
        <v>-0.16443092241736612</v>
      </c>
      <c r="CA34" s="65">
        <f t="shared" si="134"/>
        <v>-0.2558804538326731</v>
      </c>
      <c r="CB34" s="65">
        <f t="shared" si="135"/>
        <v>-0.12155999370970283</v>
      </c>
      <c r="CC34" s="65">
        <f t="shared" si="136"/>
        <v>0.15352697095436074</v>
      </c>
      <c r="CD34" s="65">
        <f t="shared" si="137"/>
        <v>0.3814339700864231</v>
      </c>
    </row>
    <row r="35" spans="1:82" x14ac:dyDescent="0.2">
      <c r="A35" s="5" t="s">
        <v>147</v>
      </c>
      <c r="B35" s="68">
        <v>276.4375</v>
      </c>
      <c r="C35" s="68">
        <v>171.625</v>
      </c>
      <c r="D35" s="68">
        <v>293.46875</v>
      </c>
      <c r="E35" s="68">
        <v>337</v>
      </c>
      <c r="F35" s="68">
        <v>1078.53125</v>
      </c>
      <c r="G35" s="68">
        <v>191.53125</v>
      </c>
      <c r="I35" s="68">
        <v>4642.6875</v>
      </c>
      <c r="J35" s="68">
        <v>305.515625</v>
      </c>
      <c r="K35" s="68">
        <v>84.359375</v>
      </c>
      <c r="L35" s="68">
        <v>147.515625</v>
      </c>
      <c r="M35" s="68">
        <v>622.6875</v>
      </c>
      <c r="N35" s="68">
        <v>8</v>
      </c>
      <c r="O35" s="68">
        <v>5810.765625</v>
      </c>
      <c r="Q35" s="68">
        <v>5395.578125</v>
      </c>
      <c r="R35" s="68">
        <v>0.734375</v>
      </c>
      <c r="S35" s="68">
        <v>19.734375</v>
      </c>
      <c r="T35" s="68">
        <v>13.53125</v>
      </c>
      <c r="U35" s="68">
        <v>1702.5</v>
      </c>
      <c r="V35" s="68">
        <v>0.890625</v>
      </c>
      <c r="W35" s="79">
        <v>7132.96875</v>
      </c>
      <c r="Y35" s="68">
        <v>479.21875</v>
      </c>
      <c r="Z35" s="68">
        <v>1836.015625</v>
      </c>
      <c r="AA35" s="68">
        <v>1836.015625</v>
      </c>
      <c r="AB35" s="68">
        <f t="shared" si="10"/>
        <v>4151.25</v>
      </c>
      <c r="AD35" s="68">
        <v>314.5</v>
      </c>
      <c r="AE35" s="68">
        <v>2858.90625</v>
      </c>
      <c r="AF35" s="68">
        <v>2858.90625</v>
      </c>
      <c r="AG35" s="68">
        <f t="shared" si="26"/>
        <v>6032.3125</v>
      </c>
      <c r="AI35" s="68">
        <v>284.8125</v>
      </c>
      <c r="AJ35" s="68">
        <v>1115.84375</v>
      </c>
      <c r="AK35" s="68">
        <v>1115.84375</v>
      </c>
      <c r="AL35" s="68">
        <f t="shared" si="11"/>
        <v>2516.5</v>
      </c>
      <c r="AN35" s="68">
        <v>85.34375</v>
      </c>
      <c r="AO35" s="68">
        <v>3373.75</v>
      </c>
      <c r="AP35" s="68">
        <v>3373.75</v>
      </c>
      <c r="AQ35" s="68">
        <f t="shared" si="27"/>
        <v>6832.84375</v>
      </c>
      <c r="AS35" s="68">
        <v>993.1875</v>
      </c>
      <c r="AT35" s="68">
        <v>2437.015625</v>
      </c>
      <c r="AU35" s="68">
        <v>2437.015625</v>
      </c>
      <c r="AV35" s="68">
        <f t="shared" si="12"/>
        <v>5867.21875</v>
      </c>
      <c r="AX35" s="68">
        <v>803.9375</v>
      </c>
      <c r="AY35" s="68">
        <v>216.625</v>
      </c>
      <c r="AZ35" s="68">
        <v>57.96875</v>
      </c>
      <c r="BB35" s="65">
        <f t="shared" si="112"/>
        <v>-0.22705229586264142</v>
      </c>
      <c r="BC35" s="65">
        <f t="shared" si="113"/>
        <v>-0.15966643715094486</v>
      </c>
      <c r="BD35" s="65">
        <f t="shared" si="114"/>
        <v>-0.17788671977589077</v>
      </c>
      <c r="BE35" s="65">
        <f t="shared" si="115"/>
        <v>-0.17679389312977101</v>
      </c>
      <c r="BF35" s="65">
        <f t="shared" si="116"/>
        <v>-0.18798673034844604</v>
      </c>
      <c r="BG35" s="65">
        <f t="shared" si="117"/>
        <v>-9.0989988876529426E-2</v>
      </c>
      <c r="BI35" s="65">
        <f t="shared" si="118"/>
        <v>1.2657272269753399</v>
      </c>
      <c r="BJ35" s="65">
        <f t="shared" si="119"/>
        <v>-0.1558520053533653</v>
      </c>
      <c r="BK35" s="65">
        <f t="shared" si="120"/>
        <v>-0.30082880082880081</v>
      </c>
      <c r="BL35" s="65">
        <f t="shared" si="121"/>
        <v>0.19039213213970485</v>
      </c>
      <c r="BM35" s="65">
        <f t="shared" si="122"/>
        <v>-0.21906292253728121</v>
      </c>
      <c r="BN35" s="65">
        <f t="shared" si="123"/>
        <v>-0.50863723608445299</v>
      </c>
      <c r="BO35" s="65">
        <f t="shared" si="124"/>
        <v>0.67494178740806454</v>
      </c>
      <c r="BQ35" s="65">
        <f t="shared" si="125"/>
        <v>-0.13451875978386951</v>
      </c>
      <c r="BR35" s="65">
        <f t="shared" si="126"/>
        <v>-8.340511671978168E-2</v>
      </c>
      <c r="BS35" s="65">
        <f t="shared" si="127"/>
        <v>1.6597524863115831E-2</v>
      </c>
      <c r="BT35" s="65">
        <f t="shared" si="128"/>
        <v>-7.3231315147481491E-2</v>
      </c>
      <c r="BU35" s="65">
        <f t="shared" si="129"/>
        <v>-6.939061304014793E-2</v>
      </c>
      <c r="BV35" s="65">
        <f t="shared" si="130"/>
        <v>-5.7694215203935695E-2</v>
      </c>
      <c r="BX35" s="65">
        <f t="shared" si="131"/>
        <v>7.0272674541826063E-2</v>
      </c>
      <c r="BY35" s="65">
        <f t="shared" si="132"/>
        <v>-0.19563596118731097</v>
      </c>
      <c r="BZ35" s="65">
        <f t="shared" si="133"/>
        <v>-0.13434603608076789</v>
      </c>
      <c r="CA35" s="65">
        <f t="shared" si="134"/>
        <v>0.1337509297136521</v>
      </c>
      <c r="CB35" s="65">
        <f t="shared" si="135"/>
        <v>-1.2668789320238183E-2</v>
      </c>
      <c r="CC35" s="65">
        <f t="shared" si="136"/>
        <v>-0.4052757793764985</v>
      </c>
      <c r="CD35" s="65">
        <f t="shared" si="137"/>
        <v>3.9609941536501214E-2</v>
      </c>
    </row>
  </sheetData>
  <mergeCells count="15">
    <mergeCell ref="B8:G8"/>
    <mergeCell ref="I8:O8"/>
    <mergeCell ref="Q8:W8"/>
    <mergeCell ref="BB7:BO7"/>
    <mergeCell ref="BQ7:CD7"/>
    <mergeCell ref="BB8:BG8"/>
    <mergeCell ref="BI8:BO8"/>
    <mergeCell ref="BQ8:BV8"/>
    <mergeCell ref="BX8:CD8"/>
    <mergeCell ref="Y8:AB8"/>
    <mergeCell ref="AD8:AG8"/>
    <mergeCell ref="AI8:AL8"/>
    <mergeCell ref="AN8:AQ8"/>
    <mergeCell ref="AS8:AV8"/>
    <mergeCell ref="AX8:AZ8"/>
  </mergeCells>
  <phoneticPr fontId="44" type="noConversion"/>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52"/>
  <sheetViews>
    <sheetView zoomScaleNormal="100" zoomScaleSheetLayoutView="100" workbookViewId="0">
      <pane ySplit="19" topLeftCell="A20" activePane="bottomLeft" state="frozen"/>
      <selection pane="bottomLeft"/>
    </sheetView>
  </sheetViews>
  <sheetFormatPr defaultColWidth="9.109375" defaultRowHeight="11.4" x14ac:dyDescent="0.2"/>
  <cols>
    <col min="1" max="1" width="9.109375" style="34"/>
    <col min="2" max="2" width="9.33203125" style="42" customWidth="1"/>
    <col min="3" max="3" width="8.88671875" style="42" customWidth="1"/>
    <col min="4" max="4" width="2.6640625" style="42" customWidth="1"/>
    <col min="5" max="5" width="8.6640625" style="42" customWidth="1"/>
    <col min="6" max="6" width="8" style="42" customWidth="1"/>
    <col min="7" max="7" width="2.6640625" style="42" customWidth="1"/>
    <col min="8" max="8" width="7.6640625" style="42" customWidth="1"/>
    <col min="9" max="9" width="10" style="42" customWidth="1"/>
    <col min="10" max="10" width="8.109375" style="42" customWidth="1"/>
    <col min="11" max="11" width="2.6640625" style="34" customWidth="1"/>
    <col min="12" max="12" width="7.6640625" style="81" customWidth="1"/>
    <col min="13" max="13" width="7.109375" style="81" customWidth="1"/>
    <col min="14" max="14" width="1.6640625" style="34" customWidth="1"/>
    <col min="15" max="16" width="7.33203125" style="34" customWidth="1"/>
    <col min="17" max="17" width="1.5546875" style="34" customWidth="1"/>
    <col min="18" max="18" width="7" style="34" bestFit="1" customWidth="1"/>
    <col min="19" max="19" width="10.6640625" style="34" bestFit="1" customWidth="1"/>
    <col min="20" max="20" width="5" style="34" bestFit="1" customWidth="1"/>
    <col min="21" max="21" width="2.6640625" style="34" customWidth="1"/>
    <col min="22" max="22" width="7.44140625" style="34" customWidth="1"/>
    <col min="23" max="23" width="6.33203125" style="34" customWidth="1"/>
    <col min="24" max="24" width="2.6640625" style="34" customWidth="1"/>
    <col min="25" max="25" width="7.33203125" style="34" customWidth="1"/>
    <col min="26" max="26" width="8" style="34" customWidth="1"/>
    <col min="27" max="27" width="2.6640625" style="34" customWidth="1"/>
    <col min="28" max="28" width="7.5546875" style="34" customWidth="1"/>
    <col min="29" max="29" width="10.109375" style="34" customWidth="1"/>
    <col min="30" max="30" width="7.109375" style="34" customWidth="1"/>
    <col min="31" max="16384" width="9.109375" style="34"/>
  </cols>
  <sheetData>
    <row r="1" spans="1:13" s="38" customFormat="1" ht="12" x14ac:dyDescent="0.25">
      <c r="A1" s="54" t="s">
        <v>70</v>
      </c>
      <c r="B1" s="54" t="s">
        <v>82</v>
      </c>
      <c r="D1" s="49"/>
    </row>
    <row r="2" spans="1:13" s="38" customFormat="1" ht="12" x14ac:dyDescent="0.25">
      <c r="A2" s="54" t="s">
        <v>71</v>
      </c>
      <c r="B2" s="54" t="s">
        <v>112</v>
      </c>
      <c r="D2" s="49"/>
    </row>
    <row r="3" spans="1:13" s="38" customFormat="1" ht="12" x14ac:dyDescent="0.25">
      <c r="A3" s="54" t="s">
        <v>73</v>
      </c>
      <c r="B3" s="54" t="s">
        <v>96</v>
      </c>
      <c r="D3" s="49"/>
    </row>
    <row r="4" spans="1:13" x14ac:dyDescent="0.2">
      <c r="A4" s="32" t="s">
        <v>94</v>
      </c>
      <c r="B4" s="32" t="s">
        <v>10</v>
      </c>
      <c r="C4" s="34"/>
      <c r="D4" s="41"/>
      <c r="E4" s="34"/>
      <c r="F4" s="34"/>
      <c r="G4" s="34"/>
      <c r="H4" s="34"/>
      <c r="I4" s="34"/>
      <c r="J4" s="34"/>
      <c r="L4" s="34"/>
      <c r="M4" s="34"/>
    </row>
    <row r="5" spans="1:13" s="45" customFormat="1" ht="10.199999999999999" x14ac:dyDescent="0.2">
      <c r="A5" s="33" t="s">
        <v>95</v>
      </c>
      <c r="B5" s="119" t="s">
        <v>156</v>
      </c>
      <c r="D5" s="46"/>
    </row>
    <row r="6" spans="1:13" s="45" customFormat="1" ht="10.199999999999999" x14ac:dyDescent="0.2">
      <c r="B6" s="33" t="s">
        <v>46</v>
      </c>
      <c r="D6" s="46"/>
    </row>
    <row r="7" spans="1:13" s="45" customFormat="1" ht="10.199999999999999" x14ac:dyDescent="0.2">
      <c r="A7" s="33"/>
      <c r="B7" s="33" t="s">
        <v>36</v>
      </c>
      <c r="D7" s="46"/>
    </row>
    <row r="8" spans="1:13" s="45" customFormat="1" ht="10.199999999999999" x14ac:dyDescent="0.2">
      <c r="A8" s="33"/>
      <c r="B8" s="33" t="s">
        <v>35</v>
      </c>
      <c r="D8" s="46"/>
    </row>
    <row r="9" spans="1:13" s="45" customFormat="1" ht="10.199999999999999" x14ac:dyDescent="0.2">
      <c r="A9" s="33"/>
      <c r="B9" s="33" t="s">
        <v>52</v>
      </c>
      <c r="D9" s="46"/>
    </row>
    <row r="10" spans="1:13" s="45" customFormat="1" ht="10.199999999999999" x14ac:dyDescent="0.2">
      <c r="A10" s="33"/>
      <c r="B10" s="33" t="s">
        <v>50</v>
      </c>
      <c r="D10" s="46"/>
    </row>
    <row r="11" spans="1:13" s="45" customFormat="1" ht="10.199999999999999" x14ac:dyDescent="0.2">
      <c r="A11" s="33"/>
      <c r="B11" s="33" t="s">
        <v>127</v>
      </c>
      <c r="D11" s="46"/>
    </row>
    <row r="12" spans="1:13" s="45" customFormat="1" ht="10.199999999999999" x14ac:dyDescent="0.2">
      <c r="A12" s="33"/>
      <c r="B12" s="33" t="s">
        <v>40</v>
      </c>
      <c r="D12" s="46"/>
    </row>
    <row r="13" spans="1:13" s="45" customFormat="1" ht="10.199999999999999" x14ac:dyDescent="0.2">
      <c r="A13" s="33"/>
      <c r="B13" s="33" t="s">
        <v>49</v>
      </c>
      <c r="D13" s="46"/>
    </row>
    <row r="14" spans="1:13" s="45" customFormat="1" ht="10.199999999999999" x14ac:dyDescent="0.2">
      <c r="A14" s="33"/>
      <c r="B14" s="33" t="s">
        <v>59</v>
      </c>
      <c r="D14" s="46"/>
    </row>
    <row r="15" spans="1:13" s="45" customFormat="1" ht="10.199999999999999" x14ac:dyDescent="0.2">
      <c r="A15" s="33"/>
      <c r="B15" s="33" t="s">
        <v>28</v>
      </c>
      <c r="D15" s="46"/>
    </row>
    <row r="17" spans="1:30" ht="12" x14ac:dyDescent="0.25">
      <c r="L17" s="131" t="s">
        <v>110</v>
      </c>
      <c r="M17" s="131"/>
      <c r="N17" s="131"/>
      <c r="O17" s="131"/>
      <c r="P17" s="131"/>
      <c r="Q17" s="131"/>
      <c r="R17" s="131"/>
      <c r="S17" s="131"/>
      <c r="T17" s="131"/>
      <c r="V17" s="131" t="s">
        <v>124</v>
      </c>
      <c r="W17" s="131"/>
      <c r="X17" s="131"/>
      <c r="Y17" s="131"/>
      <c r="Z17" s="131"/>
      <c r="AA17" s="131"/>
      <c r="AB17" s="131"/>
      <c r="AC17" s="131"/>
      <c r="AD17" s="131"/>
    </row>
    <row r="18" spans="1:30" ht="27.75" customHeight="1" x14ac:dyDescent="0.25">
      <c r="B18" s="123" t="s">
        <v>45</v>
      </c>
      <c r="C18" s="123"/>
      <c r="D18" s="50"/>
      <c r="E18" s="124" t="s">
        <v>12</v>
      </c>
      <c r="F18" s="124"/>
      <c r="G18" s="50"/>
      <c r="H18" s="124" t="s">
        <v>1</v>
      </c>
      <c r="I18" s="124"/>
      <c r="J18" s="124"/>
      <c r="L18" s="125" t="s">
        <v>45</v>
      </c>
      <c r="M18" s="125"/>
      <c r="N18" s="57"/>
      <c r="O18" s="126" t="s">
        <v>12</v>
      </c>
      <c r="P18" s="126"/>
      <c r="Q18" s="57"/>
      <c r="R18" s="126" t="s">
        <v>1</v>
      </c>
      <c r="S18" s="126"/>
      <c r="T18" s="126"/>
      <c r="V18" s="125" t="s">
        <v>45</v>
      </c>
      <c r="W18" s="125"/>
      <c r="X18" s="57"/>
      <c r="Y18" s="126" t="s">
        <v>12</v>
      </c>
      <c r="Z18" s="126"/>
      <c r="AA18" s="57"/>
      <c r="AB18" s="126" t="s">
        <v>1</v>
      </c>
      <c r="AC18" s="126"/>
      <c r="AD18" s="126"/>
    </row>
    <row r="19" spans="1:30" ht="12" x14ac:dyDescent="0.25">
      <c r="A19" s="54" t="s">
        <v>60</v>
      </c>
      <c r="B19" s="72" t="s">
        <v>4</v>
      </c>
      <c r="C19" s="72" t="s">
        <v>3</v>
      </c>
      <c r="D19" s="72"/>
      <c r="E19" s="72" t="s">
        <v>14</v>
      </c>
      <c r="F19" s="72" t="s">
        <v>2</v>
      </c>
      <c r="G19" s="72"/>
      <c r="H19" s="72" t="s">
        <v>11</v>
      </c>
      <c r="I19" s="72" t="s">
        <v>12</v>
      </c>
      <c r="J19" s="72" t="s">
        <v>1</v>
      </c>
      <c r="L19" s="82" t="s">
        <v>4</v>
      </c>
      <c r="M19" s="82" t="s">
        <v>3</v>
      </c>
      <c r="N19" s="82"/>
      <c r="O19" s="82" t="s">
        <v>14</v>
      </c>
      <c r="P19" s="82" t="s">
        <v>2</v>
      </c>
      <c r="Q19" s="82"/>
      <c r="R19" s="82" t="s">
        <v>11</v>
      </c>
      <c r="S19" s="82" t="s">
        <v>12</v>
      </c>
      <c r="T19" s="82" t="s">
        <v>1</v>
      </c>
      <c r="V19" s="82" t="s">
        <v>4</v>
      </c>
      <c r="W19" s="82" t="s">
        <v>3</v>
      </c>
      <c r="X19" s="82"/>
      <c r="Y19" s="82" t="s">
        <v>14</v>
      </c>
      <c r="Z19" s="82" t="s">
        <v>2</v>
      </c>
      <c r="AA19" s="82"/>
      <c r="AB19" s="82" t="s">
        <v>11</v>
      </c>
      <c r="AC19" s="82" t="s">
        <v>12</v>
      </c>
      <c r="AD19" s="82" t="s">
        <v>1</v>
      </c>
    </row>
    <row r="20" spans="1:30" x14ac:dyDescent="0.2">
      <c r="A20" s="32">
        <v>2002</v>
      </c>
      <c r="B20" s="68">
        <v>3158.2370000000001</v>
      </c>
      <c r="C20" s="68">
        <v>922.70270000000005</v>
      </c>
      <c r="D20" s="68"/>
      <c r="E20" s="68">
        <v>296.9171</v>
      </c>
      <c r="F20" s="68">
        <v>911.53800000000001</v>
      </c>
      <c r="G20" s="68"/>
      <c r="H20" s="68">
        <f>SUM(B20:C20)</f>
        <v>4080.9396999999999</v>
      </c>
      <c r="I20" s="68">
        <f>SUM(E20:F20)</f>
        <v>1208.4551000000001</v>
      </c>
      <c r="J20" s="68">
        <f>SUM(H20:I20)</f>
        <v>5289.3948</v>
      </c>
      <c r="K20" s="36"/>
      <c r="L20" s="64" t="s">
        <v>111</v>
      </c>
      <c r="M20" s="64" t="s">
        <v>111</v>
      </c>
      <c r="N20" s="64"/>
      <c r="O20" s="64" t="s">
        <v>111</v>
      </c>
      <c r="P20" s="64" t="s">
        <v>111</v>
      </c>
      <c r="Q20" s="36"/>
      <c r="R20" s="64" t="s">
        <v>111</v>
      </c>
      <c r="S20" s="64" t="s">
        <v>111</v>
      </c>
      <c r="T20" s="64" t="s">
        <v>111</v>
      </c>
      <c r="V20" s="64" t="s">
        <v>111</v>
      </c>
      <c r="W20" s="64" t="s">
        <v>111</v>
      </c>
      <c r="X20" s="64"/>
      <c r="Y20" s="64" t="s">
        <v>111</v>
      </c>
      <c r="Z20" s="64" t="s">
        <v>111</v>
      </c>
      <c r="AA20" s="36"/>
      <c r="AB20" s="64" t="s">
        <v>111</v>
      </c>
      <c r="AC20" s="64" t="s">
        <v>111</v>
      </c>
      <c r="AD20" s="64" t="s">
        <v>111</v>
      </c>
    </row>
    <row r="21" spans="1:30" x14ac:dyDescent="0.2">
      <c r="A21" s="32">
        <v>2003</v>
      </c>
      <c r="B21" s="68">
        <v>3342.248</v>
      </c>
      <c r="C21" s="68">
        <v>1006.5443</v>
      </c>
      <c r="D21" s="68"/>
      <c r="E21" s="68">
        <v>351.38810000000001</v>
      </c>
      <c r="F21" s="68">
        <v>1014.3128</v>
      </c>
      <c r="G21" s="68"/>
      <c r="H21" s="68">
        <f t="shared" ref="H21:H37" si="0">SUM(B21:C21)</f>
        <v>4348.7923000000001</v>
      </c>
      <c r="I21" s="68">
        <f t="shared" ref="I21:I37" si="1">SUM(E21:F21)</f>
        <v>1365.7009</v>
      </c>
      <c r="J21" s="68">
        <f t="shared" ref="J21:J37" si="2">SUM(H21:I21)</f>
        <v>5714.4931999999999</v>
      </c>
      <c r="K21" s="36"/>
      <c r="L21" s="65">
        <f>IFERROR(B21/B20-1, "n/a")</f>
        <v>5.826383517133138E-2</v>
      </c>
      <c r="M21" s="65">
        <f>IFERROR(C21/C20-1, "n/a")</f>
        <v>9.0865237524502707E-2</v>
      </c>
      <c r="N21" s="65"/>
      <c r="O21" s="65">
        <f t="shared" ref="O21:T36" si="3">IFERROR(E21/E20-1, "n/a")</f>
        <v>0.18345524727272355</v>
      </c>
      <c r="P21" s="65">
        <f t="shared" si="3"/>
        <v>0.11274878282638801</v>
      </c>
      <c r="Q21" s="65"/>
      <c r="R21" s="65">
        <f t="shared" si="3"/>
        <v>6.563503008878091E-2</v>
      </c>
      <c r="S21" s="65">
        <f t="shared" si="3"/>
        <v>0.13012134253064089</v>
      </c>
      <c r="T21" s="65">
        <f t="shared" si="3"/>
        <v>8.0368060255211038E-2</v>
      </c>
      <c r="V21" s="64" t="s">
        <v>111</v>
      </c>
      <c r="W21" s="64" t="s">
        <v>111</v>
      </c>
      <c r="X21" s="64"/>
      <c r="Y21" s="64" t="s">
        <v>111</v>
      </c>
      <c r="Z21" s="64" t="s">
        <v>111</v>
      </c>
      <c r="AA21" s="36"/>
      <c r="AB21" s="64" t="s">
        <v>111</v>
      </c>
      <c r="AC21" s="64" t="s">
        <v>111</v>
      </c>
      <c r="AD21" s="64" t="s">
        <v>111</v>
      </c>
    </row>
    <row r="22" spans="1:30" x14ac:dyDescent="0.2">
      <c r="A22" s="32">
        <v>2004</v>
      </c>
      <c r="B22" s="68">
        <v>3383.0790000000002</v>
      </c>
      <c r="C22" s="68">
        <v>1022.1201</v>
      </c>
      <c r="D22" s="68"/>
      <c r="E22" s="68">
        <v>416.07600000000002</v>
      </c>
      <c r="F22" s="68">
        <v>1480.4148</v>
      </c>
      <c r="G22" s="68"/>
      <c r="H22" s="68">
        <f t="shared" si="0"/>
        <v>4405.1990999999998</v>
      </c>
      <c r="I22" s="68">
        <f t="shared" si="1"/>
        <v>1896.4908</v>
      </c>
      <c r="J22" s="68">
        <f t="shared" si="2"/>
        <v>6301.6898999999994</v>
      </c>
      <c r="K22" s="36"/>
      <c r="L22" s="65">
        <f t="shared" ref="L22:M37" si="4">IFERROR(B22/B21-1, "n/a")</f>
        <v>1.2216627850476725E-2</v>
      </c>
      <c r="M22" s="65">
        <f t="shared" si="4"/>
        <v>1.5474530033104283E-2</v>
      </c>
      <c r="N22" s="65"/>
      <c r="O22" s="65">
        <f t="shared" si="3"/>
        <v>0.18409246072931906</v>
      </c>
      <c r="P22" s="65">
        <f t="shared" si="3"/>
        <v>0.45952491184179078</v>
      </c>
      <c r="Q22" s="65"/>
      <c r="R22" s="65">
        <f t="shared" si="3"/>
        <v>1.2970681538412299E-2</v>
      </c>
      <c r="S22" s="65">
        <f t="shared" si="3"/>
        <v>0.38865750179999137</v>
      </c>
      <c r="T22" s="65">
        <f t="shared" si="3"/>
        <v>0.10275569144084362</v>
      </c>
      <c r="V22" s="64" t="s">
        <v>111</v>
      </c>
      <c r="W22" s="64" t="s">
        <v>111</v>
      </c>
      <c r="X22" s="64"/>
      <c r="Y22" s="64" t="s">
        <v>111</v>
      </c>
      <c r="Z22" s="64" t="s">
        <v>111</v>
      </c>
      <c r="AA22" s="36"/>
      <c r="AB22" s="64" t="s">
        <v>111</v>
      </c>
      <c r="AC22" s="64" t="s">
        <v>111</v>
      </c>
      <c r="AD22" s="64" t="s">
        <v>111</v>
      </c>
    </row>
    <row r="23" spans="1:30" x14ac:dyDescent="0.2">
      <c r="A23" s="32">
        <v>2005</v>
      </c>
      <c r="B23" s="68">
        <v>3547.6390000000001</v>
      </c>
      <c r="C23" s="68">
        <v>1114.3036</v>
      </c>
      <c r="D23" s="68"/>
      <c r="E23" s="68">
        <v>540.74710000000005</v>
      </c>
      <c r="F23" s="68">
        <v>2015.3874000000001</v>
      </c>
      <c r="G23" s="68"/>
      <c r="H23" s="68">
        <f t="shared" si="0"/>
        <v>4661.9426000000003</v>
      </c>
      <c r="I23" s="68">
        <f t="shared" si="1"/>
        <v>2556.1345000000001</v>
      </c>
      <c r="J23" s="68">
        <f t="shared" si="2"/>
        <v>7218.0771000000004</v>
      </c>
      <c r="K23" s="36"/>
      <c r="L23" s="65">
        <f t="shared" si="4"/>
        <v>4.8642080187899728E-2</v>
      </c>
      <c r="M23" s="65">
        <f t="shared" si="4"/>
        <v>9.0188520898865088E-2</v>
      </c>
      <c r="N23" s="65"/>
      <c r="O23" s="65">
        <f t="shared" si="3"/>
        <v>0.29963540314750192</v>
      </c>
      <c r="P23" s="65">
        <f t="shared" si="3"/>
        <v>0.36136669263236221</v>
      </c>
      <c r="Q23" s="65"/>
      <c r="R23" s="65">
        <f t="shared" si="3"/>
        <v>5.8281928732801358E-2</v>
      </c>
      <c r="S23" s="65">
        <f t="shared" si="3"/>
        <v>0.347823306076676</v>
      </c>
      <c r="T23" s="65">
        <f t="shared" si="3"/>
        <v>0.14541927872395011</v>
      </c>
      <c r="V23" s="64" t="s">
        <v>111</v>
      </c>
      <c r="W23" s="64" t="s">
        <v>111</v>
      </c>
      <c r="X23" s="64"/>
      <c r="Y23" s="64" t="s">
        <v>111</v>
      </c>
      <c r="Z23" s="64" t="s">
        <v>111</v>
      </c>
      <c r="AA23" s="36"/>
      <c r="AB23" s="64" t="s">
        <v>111</v>
      </c>
      <c r="AC23" s="64" t="s">
        <v>111</v>
      </c>
      <c r="AD23" s="64" t="s">
        <v>111</v>
      </c>
    </row>
    <row r="24" spans="1:30" x14ac:dyDescent="0.2">
      <c r="A24" s="32">
        <v>2006</v>
      </c>
      <c r="B24" s="68">
        <v>3837.9360000000001</v>
      </c>
      <c r="C24" s="68">
        <v>1253.2954999999999</v>
      </c>
      <c r="D24" s="68"/>
      <c r="E24" s="68">
        <v>698.40470000000005</v>
      </c>
      <c r="F24" s="68">
        <v>2600.2946000000002</v>
      </c>
      <c r="G24" s="68"/>
      <c r="H24" s="68">
        <f t="shared" si="0"/>
        <v>5091.2314999999999</v>
      </c>
      <c r="I24" s="68">
        <f t="shared" si="1"/>
        <v>3298.6993000000002</v>
      </c>
      <c r="J24" s="68">
        <f t="shared" si="2"/>
        <v>8389.9308000000001</v>
      </c>
      <c r="K24" s="36"/>
      <c r="L24" s="65">
        <f t="shared" si="4"/>
        <v>8.1828224348644341E-2</v>
      </c>
      <c r="M24" s="65">
        <f t="shared" si="4"/>
        <v>0.12473431836709503</v>
      </c>
      <c r="N24" s="65"/>
      <c r="O24" s="65">
        <f t="shared" si="3"/>
        <v>0.29155514657406401</v>
      </c>
      <c r="P24" s="65">
        <f t="shared" si="3"/>
        <v>0.29022072877899308</v>
      </c>
      <c r="Q24" s="65"/>
      <c r="R24" s="65">
        <f t="shared" si="3"/>
        <v>9.2083694895771506E-2</v>
      </c>
      <c r="S24" s="65">
        <f t="shared" si="3"/>
        <v>0.29050302321728383</v>
      </c>
      <c r="T24" s="65">
        <f t="shared" si="3"/>
        <v>0.16234984522401397</v>
      </c>
      <c r="V24" s="64" t="s">
        <v>111</v>
      </c>
      <c r="W24" s="64" t="s">
        <v>111</v>
      </c>
      <c r="X24" s="64"/>
      <c r="Y24" s="64" t="s">
        <v>111</v>
      </c>
      <c r="Z24" s="64" t="s">
        <v>111</v>
      </c>
      <c r="AA24" s="36"/>
      <c r="AB24" s="64" t="s">
        <v>111</v>
      </c>
      <c r="AC24" s="64" t="s">
        <v>111</v>
      </c>
      <c r="AD24" s="64" t="s">
        <v>111</v>
      </c>
    </row>
    <row r="25" spans="1:30" x14ac:dyDescent="0.2">
      <c r="A25" s="32">
        <v>2007</v>
      </c>
      <c r="B25" s="68">
        <v>4459.875</v>
      </c>
      <c r="C25" s="68">
        <v>1341.1306</v>
      </c>
      <c r="D25" s="68"/>
      <c r="E25" s="68">
        <v>870.78179999999998</v>
      </c>
      <c r="F25" s="68">
        <v>2714.1869000000002</v>
      </c>
      <c r="G25" s="68"/>
      <c r="H25" s="68">
        <f t="shared" si="0"/>
        <v>5801.0056000000004</v>
      </c>
      <c r="I25" s="68">
        <f t="shared" si="1"/>
        <v>3584.9687000000004</v>
      </c>
      <c r="J25" s="68">
        <f t="shared" si="2"/>
        <v>9385.9743000000017</v>
      </c>
      <c r="K25" s="36"/>
      <c r="L25" s="65">
        <f t="shared" si="4"/>
        <v>0.16205038333104049</v>
      </c>
      <c r="M25" s="65">
        <f t="shared" si="4"/>
        <v>7.0083312355306404E-2</v>
      </c>
      <c r="N25" s="65"/>
      <c r="O25" s="65">
        <f t="shared" si="3"/>
        <v>0.24681549250742441</v>
      </c>
      <c r="P25" s="65">
        <f t="shared" si="3"/>
        <v>4.3799767918604182E-2</v>
      </c>
      <c r="Q25" s="65"/>
      <c r="R25" s="65">
        <f t="shared" si="3"/>
        <v>0.13941108354628939</v>
      </c>
      <c r="S25" s="65">
        <f t="shared" si="3"/>
        <v>8.6782508487512011E-2</v>
      </c>
      <c r="T25" s="65">
        <f t="shared" si="3"/>
        <v>0.11871891720489547</v>
      </c>
      <c r="V25" s="64" t="s">
        <v>111</v>
      </c>
      <c r="W25" s="64" t="s">
        <v>111</v>
      </c>
      <c r="X25" s="64"/>
      <c r="Y25" s="64" t="s">
        <v>111</v>
      </c>
      <c r="Z25" s="64" t="s">
        <v>111</v>
      </c>
      <c r="AA25" s="36"/>
      <c r="AB25" s="64" t="s">
        <v>111</v>
      </c>
      <c r="AC25" s="64" t="s">
        <v>111</v>
      </c>
      <c r="AD25" s="64" t="s">
        <v>111</v>
      </c>
    </row>
    <row r="26" spans="1:30" x14ac:dyDescent="0.2">
      <c r="A26" s="32">
        <v>2008</v>
      </c>
      <c r="B26" s="68">
        <v>4956.7550000000001</v>
      </c>
      <c r="C26" s="68">
        <v>1322.5782999999999</v>
      </c>
      <c r="D26" s="68"/>
      <c r="E26" s="68">
        <v>830.80579999999998</v>
      </c>
      <c r="F26" s="68">
        <v>2357.2267000000002</v>
      </c>
      <c r="G26" s="68"/>
      <c r="H26" s="68">
        <f t="shared" si="0"/>
        <v>6279.3333000000002</v>
      </c>
      <c r="I26" s="68">
        <f t="shared" si="1"/>
        <v>3188.0325000000003</v>
      </c>
      <c r="J26" s="68">
        <f t="shared" si="2"/>
        <v>9467.3657999999996</v>
      </c>
      <c r="K26" s="36"/>
      <c r="L26" s="65">
        <f t="shared" si="4"/>
        <v>0.11141119425992874</v>
      </c>
      <c r="M26" s="65">
        <f t="shared" si="4"/>
        <v>-1.3833328387257815E-2</v>
      </c>
      <c r="N26" s="65"/>
      <c r="O26" s="65">
        <f t="shared" si="3"/>
        <v>-4.5908171254842478E-2</v>
      </c>
      <c r="P26" s="65">
        <f t="shared" si="3"/>
        <v>-0.13151644052220579</v>
      </c>
      <c r="Q26" s="65"/>
      <c r="R26" s="65">
        <f t="shared" si="3"/>
        <v>8.2455996939565068E-2</v>
      </c>
      <c r="S26" s="65">
        <f t="shared" si="3"/>
        <v>-0.11072236139746494</v>
      </c>
      <c r="T26" s="65">
        <f t="shared" si="3"/>
        <v>8.6716090837792859E-3</v>
      </c>
      <c r="V26" s="64" t="s">
        <v>111</v>
      </c>
      <c r="W26" s="64" t="s">
        <v>111</v>
      </c>
      <c r="X26" s="64"/>
      <c r="Y26" s="64" t="s">
        <v>111</v>
      </c>
      <c r="Z26" s="64" t="s">
        <v>111</v>
      </c>
      <c r="AA26" s="36"/>
      <c r="AB26" s="64" t="s">
        <v>111</v>
      </c>
      <c r="AC26" s="64" t="s">
        <v>111</v>
      </c>
      <c r="AD26" s="64" t="s">
        <v>111</v>
      </c>
    </row>
    <row r="27" spans="1:30" x14ac:dyDescent="0.2">
      <c r="A27" s="32">
        <v>2009</v>
      </c>
      <c r="B27" s="68">
        <v>5372.223</v>
      </c>
      <c r="C27" s="68">
        <v>1264.2005999999999</v>
      </c>
      <c r="D27" s="68"/>
      <c r="E27" s="68">
        <v>793.1576</v>
      </c>
      <c r="F27" s="68">
        <v>1922.8919000000001</v>
      </c>
      <c r="G27" s="68"/>
      <c r="H27" s="68">
        <f t="shared" si="0"/>
        <v>6636.4236000000001</v>
      </c>
      <c r="I27" s="68">
        <f t="shared" si="1"/>
        <v>2716.0495000000001</v>
      </c>
      <c r="J27" s="68">
        <f t="shared" si="2"/>
        <v>9352.4730999999992</v>
      </c>
      <c r="K27" s="36"/>
      <c r="L27" s="65">
        <f t="shared" si="4"/>
        <v>8.3818546609626621E-2</v>
      </c>
      <c r="M27" s="65">
        <f t="shared" si="4"/>
        <v>-4.413931485190703E-2</v>
      </c>
      <c r="N27" s="65"/>
      <c r="O27" s="65">
        <f t="shared" si="3"/>
        <v>-4.5315283066150958E-2</v>
      </c>
      <c r="P27" s="65">
        <f t="shared" si="3"/>
        <v>-0.18425669453005944</v>
      </c>
      <c r="Q27" s="65"/>
      <c r="R27" s="65">
        <f t="shared" si="3"/>
        <v>5.6867549935595951E-2</v>
      </c>
      <c r="S27" s="65">
        <f t="shared" si="3"/>
        <v>-0.14804836525349108</v>
      </c>
      <c r="T27" s="65">
        <f t="shared" si="3"/>
        <v>-1.2135656573024844E-2</v>
      </c>
      <c r="V27" s="64" t="s">
        <v>111</v>
      </c>
      <c r="W27" s="64" t="s">
        <v>111</v>
      </c>
      <c r="X27" s="64"/>
      <c r="Y27" s="64" t="s">
        <v>111</v>
      </c>
      <c r="Z27" s="64" t="s">
        <v>111</v>
      </c>
      <c r="AA27" s="36"/>
      <c r="AB27" s="64" t="s">
        <v>111</v>
      </c>
      <c r="AC27" s="64" t="s">
        <v>111</v>
      </c>
      <c r="AD27" s="64" t="s">
        <v>111</v>
      </c>
    </row>
    <row r="28" spans="1:30" x14ac:dyDescent="0.2">
      <c r="A28" s="32">
        <v>2010</v>
      </c>
      <c r="B28" s="68">
        <v>5481.3909999999996</v>
      </c>
      <c r="C28" s="68">
        <v>1353.328</v>
      </c>
      <c r="D28" s="68"/>
      <c r="E28" s="68">
        <v>746.97180000000003</v>
      </c>
      <c r="F28" s="68">
        <v>1676.6786999999999</v>
      </c>
      <c r="G28" s="68"/>
      <c r="H28" s="68">
        <f t="shared" si="0"/>
        <v>6834.7189999999991</v>
      </c>
      <c r="I28" s="68">
        <f t="shared" si="1"/>
        <v>2423.6504999999997</v>
      </c>
      <c r="J28" s="68">
        <f t="shared" si="2"/>
        <v>9258.3694999999989</v>
      </c>
      <c r="K28" s="36"/>
      <c r="L28" s="65">
        <f t="shared" si="4"/>
        <v>2.0320824358929235E-2</v>
      </c>
      <c r="M28" s="65">
        <f t="shared" si="4"/>
        <v>7.0500994857936483E-2</v>
      </c>
      <c r="N28" s="65"/>
      <c r="O28" s="65">
        <f t="shared" si="3"/>
        <v>-5.8230293702033475E-2</v>
      </c>
      <c r="P28" s="65">
        <f t="shared" si="3"/>
        <v>-0.12804318329075082</v>
      </c>
      <c r="Q28" s="65"/>
      <c r="R28" s="65">
        <f t="shared" si="3"/>
        <v>2.987985878417998E-2</v>
      </c>
      <c r="S28" s="65">
        <f t="shared" si="3"/>
        <v>-0.10765599080576416</v>
      </c>
      <c r="T28" s="65">
        <f t="shared" si="3"/>
        <v>-1.0061894751667411E-2</v>
      </c>
      <c r="V28" s="64" t="s">
        <v>111</v>
      </c>
      <c r="W28" s="64" t="s">
        <v>111</v>
      </c>
      <c r="X28" s="64"/>
      <c r="Y28" s="64" t="s">
        <v>111</v>
      </c>
      <c r="Z28" s="64" t="s">
        <v>111</v>
      </c>
      <c r="AA28" s="36"/>
      <c r="AB28" s="64" t="s">
        <v>111</v>
      </c>
      <c r="AC28" s="64" t="s">
        <v>111</v>
      </c>
      <c r="AD28" s="64" t="s">
        <v>111</v>
      </c>
    </row>
    <row r="29" spans="1:30" x14ac:dyDescent="0.2">
      <c r="A29" s="32">
        <v>2011</v>
      </c>
      <c r="B29" s="68">
        <v>5546.4110000000001</v>
      </c>
      <c r="C29" s="68">
        <v>1401.3267000000001</v>
      </c>
      <c r="D29" s="68"/>
      <c r="E29" s="68">
        <v>690.28750000000002</v>
      </c>
      <c r="F29" s="68">
        <v>1437.4593</v>
      </c>
      <c r="G29" s="68"/>
      <c r="H29" s="68">
        <f t="shared" si="0"/>
        <v>6947.7376999999997</v>
      </c>
      <c r="I29" s="68">
        <f t="shared" si="1"/>
        <v>2127.7467999999999</v>
      </c>
      <c r="J29" s="68">
        <f t="shared" si="2"/>
        <v>9075.4844999999987</v>
      </c>
      <c r="K29" s="36"/>
      <c r="L29" s="65">
        <f t="shared" si="4"/>
        <v>1.1861952559122368E-2</v>
      </c>
      <c r="M29" s="65">
        <f t="shared" si="4"/>
        <v>3.5467159476490595E-2</v>
      </c>
      <c r="N29" s="65"/>
      <c r="O29" s="65">
        <f t="shared" si="3"/>
        <v>-7.5885461807259635E-2</v>
      </c>
      <c r="P29" s="65">
        <f t="shared" si="3"/>
        <v>-0.14267456251457122</v>
      </c>
      <c r="Q29" s="65"/>
      <c r="R29" s="65">
        <f t="shared" si="3"/>
        <v>1.653596877940422E-2</v>
      </c>
      <c r="S29" s="65">
        <f t="shared" si="3"/>
        <v>-0.12209008683388956</v>
      </c>
      <c r="T29" s="65">
        <f t="shared" si="3"/>
        <v>-1.9753478190733254E-2</v>
      </c>
      <c r="V29" s="64" t="s">
        <v>111</v>
      </c>
      <c r="W29" s="64" t="s">
        <v>111</v>
      </c>
      <c r="X29" s="64"/>
      <c r="Y29" s="64" t="s">
        <v>111</v>
      </c>
      <c r="Z29" s="64" t="s">
        <v>111</v>
      </c>
      <c r="AA29" s="36"/>
      <c r="AB29" s="64" t="s">
        <v>111</v>
      </c>
      <c r="AC29" s="64" t="s">
        <v>111</v>
      </c>
      <c r="AD29" s="64" t="s">
        <v>111</v>
      </c>
    </row>
    <row r="30" spans="1:30" x14ac:dyDescent="0.2">
      <c r="A30" s="32">
        <v>2012</v>
      </c>
      <c r="B30" s="68">
        <v>5656.7370000000001</v>
      </c>
      <c r="C30" s="68">
        <v>1303.6664000000001</v>
      </c>
      <c r="D30" s="68"/>
      <c r="E30" s="68">
        <v>638.37509999999997</v>
      </c>
      <c r="F30" s="68">
        <v>1239.2908</v>
      </c>
      <c r="G30" s="68"/>
      <c r="H30" s="68">
        <f t="shared" si="0"/>
        <v>6960.4034000000001</v>
      </c>
      <c r="I30" s="68">
        <f t="shared" si="1"/>
        <v>1877.6659</v>
      </c>
      <c r="J30" s="68">
        <f t="shared" si="2"/>
        <v>8838.0692999999992</v>
      </c>
      <c r="K30" s="36"/>
      <c r="L30" s="65">
        <f t="shared" si="4"/>
        <v>1.9891421677910248E-2</v>
      </c>
      <c r="M30" s="65">
        <f t="shared" si="4"/>
        <v>-6.9691314666308735E-2</v>
      </c>
      <c r="N30" s="65"/>
      <c r="O30" s="65">
        <f t="shared" si="3"/>
        <v>-7.5204027307462562E-2</v>
      </c>
      <c r="P30" s="65">
        <f t="shared" si="3"/>
        <v>-0.13786025106936939</v>
      </c>
      <c r="Q30" s="65"/>
      <c r="R30" s="65">
        <f t="shared" si="3"/>
        <v>1.8229962826605828E-3</v>
      </c>
      <c r="S30" s="65">
        <f t="shared" si="3"/>
        <v>-0.11753320460874384</v>
      </c>
      <c r="T30" s="65">
        <f t="shared" si="3"/>
        <v>-2.6160057901040923E-2</v>
      </c>
      <c r="V30" s="64" t="s">
        <v>111</v>
      </c>
      <c r="W30" s="64" t="s">
        <v>111</v>
      </c>
      <c r="X30" s="64"/>
      <c r="Y30" s="64" t="s">
        <v>111</v>
      </c>
      <c r="Z30" s="64" t="s">
        <v>111</v>
      </c>
      <c r="AA30" s="36"/>
      <c r="AB30" s="64" t="s">
        <v>111</v>
      </c>
      <c r="AC30" s="64" t="s">
        <v>111</v>
      </c>
      <c r="AD30" s="64" t="s">
        <v>111</v>
      </c>
    </row>
    <row r="31" spans="1:30" x14ac:dyDescent="0.2">
      <c r="A31" s="32">
        <v>2013</v>
      </c>
      <c r="B31" s="68">
        <v>5905.6149999999998</v>
      </c>
      <c r="C31" s="68">
        <v>1134</v>
      </c>
      <c r="D31" s="68"/>
      <c r="E31" s="68">
        <v>627.05589999999995</v>
      </c>
      <c r="F31" s="68">
        <v>1075.9187999999999</v>
      </c>
      <c r="G31" s="68"/>
      <c r="H31" s="68">
        <f t="shared" si="0"/>
        <v>7039.6149999999998</v>
      </c>
      <c r="I31" s="68">
        <f t="shared" si="1"/>
        <v>1702.9746999999998</v>
      </c>
      <c r="J31" s="68">
        <f t="shared" si="2"/>
        <v>8742.5897000000004</v>
      </c>
      <c r="K31" s="36"/>
      <c r="L31" s="65">
        <f t="shared" si="4"/>
        <v>4.3996742291536606E-2</v>
      </c>
      <c r="M31" s="65">
        <f t="shared" si="4"/>
        <v>-0.13014556484695783</v>
      </c>
      <c r="N31" s="65"/>
      <c r="O31" s="65">
        <f t="shared" si="3"/>
        <v>-1.7731268027214808E-2</v>
      </c>
      <c r="P31" s="65">
        <f t="shared" si="3"/>
        <v>-0.13182700944766157</v>
      </c>
      <c r="Q31" s="65"/>
      <c r="R31" s="65">
        <f t="shared" si="3"/>
        <v>1.1380317410913277E-2</v>
      </c>
      <c r="S31" s="65">
        <f t="shared" si="3"/>
        <v>-9.3036359663346002E-2</v>
      </c>
      <c r="T31" s="65">
        <f t="shared" si="3"/>
        <v>-1.0803219205352765E-2</v>
      </c>
      <c r="V31" s="64" t="s">
        <v>111</v>
      </c>
      <c r="W31" s="64" t="s">
        <v>111</v>
      </c>
      <c r="X31" s="64"/>
      <c r="Y31" s="64" t="s">
        <v>111</v>
      </c>
      <c r="Z31" s="64" t="s">
        <v>111</v>
      </c>
      <c r="AA31" s="36"/>
      <c r="AB31" s="64" t="s">
        <v>111</v>
      </c>
      <c r="AC31" s="64" t="s">
        <v>111</v>
      </c>
      <c r="AD31" s="64" t="s">
        <v>111</v>
      </c>
    </row>
    <row r="32" spans="1:30" x14ac:dyDescent="0.2">
      <c r="A32" s="32">
        <v>2014</v>
      </c>
      <c r="B32" s="68">
        <v>6008.43</v>
      </c>
      <c r="C32" s="68">
        <v>1210.3747782146399</v>
      </c>
      <c r="D32" s="68"/>
      <c r="E32" s="68">
        <v>628.90099999999995</v>
      </c>
      <c r="F32" s="68">
        <v>994.29100000000005</v>
      </c>
      <c r="G32" s="68"/>
      <c r="H32" s="68">
        <f t="shared" si="0"/>
        <v>7218.8047782146405</v>
      </c>
      <c r="I32" s="68">
        <f t="shared" si="1"/>
        <v>1623.192</v>
      </c>
      <c r="J32" s="68">
        <f t="shared" si="2"/>
        <v>8841.9967782146414</v>
      </c>
      <c r="K32" s="36"/>
      <c r="L32" s="65">
        <f t="shared" si="4"/>
        <v>1.7409702461132381E-2</v>
      </c>
      <c r="M32" s="65">
        <f t="shared" si="4"/>
        <v>6.7349892605502504E-2</v>
      </c>
      <c r="N32" s="65"/>
      <c r="O32" s="65">
        <f t="shared" si="3"/>
        <v>2.9424808856755025E-3</v>
      </c>
      <c r="P32" s="65">
        <f t="shared" si="3"/>
        <v>-7.5867993012112001E-2</v>
      </c>
      <c r="Q32" s="65"/>
      <c r="R32" s="65">
        <f t="shared" si="3"/>
        <v>2.5454485538575655E-2</v>
      </c>
      <c r="S32" s="65">
        <f t="shared" si="3"/>
        <v>-4.6849022478137714E-2</v>
      </c>
      <c r="T32" s="65">
        <f t="shared" si="3"/>
        <v>1.1370438465691857E-2</v>
      </c>
      <c r="V32" s="64" t="s">
        <v>111</v>
      </c>
      <c r="W32" s="64" t="s">
        <v>111</v>
      </c>
      <c r="X32" s="64"/>
      <c r="Y32" s="64" t="s">
        <v>111</v>
      </c>
      <c r="Z32" s="64" t="s">
        <v>111</v>
      </c>
      <c r="AA32" s="36"/>
      <c r="AB32" s="64" t="s">
        <v>111</v>
      </c>
      <c r="AC32" s="64" t="s">
        <v>111</v>
      </c>
      <c r="AD32" s="64" t="s">
        <v>111</v>
      </c>
    </row>
    <row r="33" spans="1:30" x14ac:dyDescent="0.2">
      <c r="A33" s="32">
        <v>2015</v>
      </c>
      <c r="B33" s="68">
        <v>6217.0619999999999</v>
      </c>
      <c r="C33" s="68">
        <v>1149.8876406955799</v>
      </c>
      <c r="D33" s="68"/>
      <c r="E33" s="68">
        <v>603.19119999999998</v>
      </c>
      <c r="F33" s="68">
        <v>924.67250000000001</v>
      </c>
      <c r="G33" s="68"/>
      <c r="H33" s="68">
        <f t="shared" si="0"/>
        <v>7366.9496406955795</v>
      </c>
      <c r="I33" s="68">
        <f t="shared" si="1"/>
        <v>1527.8636999999999</v>
      </c>
      <c r="J33" s="68">
        <f t="shared" si="2"/>
        <v>8894.8133406955785</v>
      </c>
      <c r="K33" s="36"/>
      <c r="L33" s="65">
        <f t="shared" si="4"/>
        <v>3.4723213884492177E-2</v>
      </c>
      <c r="M33" s="65">
        <f t="shared" si="4"/>
        <v>-4.9973891234152634E-2</v>
      </c>
      <c r="N33" s="65"/>
      <c r="O33" s="65">
        <f t="shared" si="3"/>
        <v>-4.0880520145460064E-2</v>
      </c>
      <c r="P33" s="65">
        <f t="shared" si="3"/>
        <v>-7.0018234098468191E-2</v>
      </c>
      <c r="Q33" s="65"/>
      <c r="R33" s="65">
        <f t="shared" si="3"/>
        <v>2.0522076303825187E-2</v>
      </c>
      <c r="S33" s="65">
        <f t="shared" si="3"/>
        <v>-5.8728911921695159E-2</v>
      </c>
      <c r="T33" s="65">
        <f t="shared" si="3"/>
        <v>5.9733749972707972E-3</v>
      </c>
      <c r="V33" s="64" t="s">
        <v>111</v>
      </c>
      <c r="W33" s="64" t="s">
        <v>111</v>
      </c>
      <c r="X33" s="64"/>
      <c r="Y33" s="64" t="s">
        <v>111</v>
      </c>
      <c r="Z33" s="64" t="s">
        <v>111</v>
      </c>
      <c r="AA33" s="36"/>
      <c r="AB33" s="64" t="s">
        <v>111</v>
      </c>
      <c r="AC33" s="64" t="s">
        <v>111</v>
      </c>
      <c r="AD33" s="64" t="s">
        <v>111</v>
      </c>
    </row>
    <row r="34" spans="1:30" x14ac:dyDescent="0.2">
      <c r="A34" s="32">
        <v>2016</v>
      </c>
      <c r="B34" s="68">
        <v>6529.8630000000003</v>
      </c>
      <c r="C34" s="68">
        <v>1108.5111287206705</v>
      </c>
      <c r="D34" s="68"/>
      <c r="E34" s="68">
        <v>531.4873</v>
      </c>
      <c r="F34" s="68">
        <v>853.35050000000001</v>
      </c>
      <c r="G34" s="68"/>
      <c r="H34" s="68">
        <f t="shared" si="0"/>
        <v>7638.3741287206703</v>
      </c>
      <c r="I34" s="68">
        <f t="shared" si="1"/>
        <v>1384.8378</v>
      </c>
      <c r="J34" s="68">
        <f t="shared" si="2"/>
        <v>9023.2119287206697</v>
      </c>
      <c r="K34" s="36"/>
      <c r="L34" s="65">
        <f t="shared" si="4"/>
        <v>5.0313315196149011E-2</v>
      </c>
      <c r="M34" s="65">
        <f t="shared" si="4"/>
        <v>-3.5983091313060989E-2</v>
      </c>
      <c r="N34" s="65"/>
      <c r="O34" s="65">
        <f t="shared" si="3"/>
        <v>-0.11887424750228448</v>
      </c>
      <c r="P34" s="65">
        <f t="shared" si="3"/>
        <v>-7.7132173823705186E-2</v>
      </c>
      <c r="Q34" s="65"/>
      <c r="R34" s="65">
        <f t="shared" si="3"/>
        <v>3.6843537863449072E-2</v>
      </c>
      <c r="S34" s="65">
        <f t="shared" si="3"/>
        <v>-9.361168800593922E-2</v>
      </c>
      <c r="T34" s="65">
        <f t="shared" si="3"/>
        <v>1.44352200666924E-2</v>
      </c>
      <c r="V34" s="64" t="s">
        <v>111</v>
      </c>
      <c r="W34" s="64" t="s">
        <v>111</v>
      </c>
      <c r="X34" s="64"/>
      <c r="Y34" s="64" t="s">
        <v>111</v>
      </c>
      <c r="Z34" s="64" t="s">
        <v>111</v>
      </c>
      <c r="AA34" s="36"/>
      <c r="AB34" s="64" t="s">
        <v>111</v>
      </c>
      <c r="AC34" s="64" t="s">
        <v>111</v>
      </c>
      <c r="AD34" s="64" t="s">
        <v>111</v>
      </c>
    </row>
    <row r="35" spans="1:30" x14ac:dyDescent="0.2">
      <c r="A35" s="32">
        <v>2017</v>
      </c>
      <c r="B35" s="68">
        <v>6924.3230000000003</v>
      </c>
      <c r="C35" s="68">
        <v>1080.7620373479999</v>
      </c>
      <c r="D35" s="68"/>
      <c r="E35" s="68">
        <v>508.67079999999999</v>
      </c>
      <c r="F35" s="68">
        <v>790.76890000000003</v>
      </c>
      <c r="G35" s="68"/>
      <c r="H35" s="68">
        <f t="shared" si="0"/>
        <v>8005.0850373480007</v>
      </c>
      <c r="I35" s="68">
        <f t="shared" si="1"/>
        <v>1299.4396999999999</v>
      </c>
      <c r="J35" s="68">
        <f t="shared" si="2"/>
        <v>9304.5247373480015</v>
      </c>
      <c r="K35" s="36"/>
      <c r="L35" s="65">
        <f t="shared" si="4"/>
        <v>6.0408618067484765E-2</v>
      </c>
      <c r="M35" s="65">
        <f t="shared" si="4"/>
        <v>-2.5032758493544138E-2</v>
      </c>
      <c r="N35" s="65"/>
      <c r="O35" s="65">
        <f t="shared" si="3"/>
        <v>-4.2929530018873452E-2</v>
      </c>
      <c r="P35" s="65">
        <f t="shared" si="3"/>
        <v>-7.3336337179154332E-2</v>
      </c>
      <c r="Q35" s="65"/>
      <c r="R35" s="65">
        <f t="shared" si="3"/>
        <v>4.8009026848852443E-2</v>
      </c>
      <c r="S35" s="65">
        <f t="shared" si="3"/>
        <v>-6.1666499860128066E-2</v>
      </c>
      <c r="T35" s="65">
        <f t="shared" si="3"/>
        <v>3.1176571142246923E-2</v>
      </c>
      <c r="V35" s="64" t="s">
        <v>111</v>
      </c>
      <c r="W35" s="64" t="s">
        <v>111</v>
      </c>
      <c r="X35" s="64"/>
      <c r="Y35" s="64" t="s">
        <v>111</v>
      </c>
      <c r="Z35" s="64" t="s">
        <v>111</v>
      </c>
      <c r="AA35" s="36"/>
      <c r="AB35" s="64" t="s">
        <v>111</v>
      </c>
      <c r="AC35" s="64" t="s">
        <v>111</v>
      </c>
      <c r="AD35" s="64" t="s">
        <v>111</v>
      </c>
    </row>
    <row r="36" spans="1:30" x14ac:dyDescent="0.2">
      <c r="A36" s="32">
        <v>2018</v>
      </c>
      <c r="B36" s="68">
        <v>7268.7259999999997</v>
      </c>
      <c r="C36" s="68">
        <v>1103.183279265</v>
      </c>
      <c r="D36" s="68"/>
      <c r="E36" s="68">
        <v>543.09409999999912</v>
      </c>
      <c r="F36" s="68">
        <v>817.32639999997878</v>
      </c>
      <c r="G36" s="68"/>
      <c r="H36" s="68">
        <f t="shared" si="0"/>
        <v>8371.909279264999</v>
      </c>
      <c r="I36" s="68">
        <f t="shared" si="1"/>
        <v>1360.4204999999779</v>
      </c>
      <c r="J36" s="68">
        <f t="shared" si="2"/>
        <v>9732.3297792649773</v>
      </c>
      <c r="K36" s="36"/>
      <c r="L36" s="65">
        <f t="shared" si="4"/>
        <v>4.973814768606255E-2</v>
      </c>
      <c r="M36" s="65">
        <f t="shared" si="4"/>
        <v>2.0745771170884053E-2</v>
      </c>
      <c r="N36" s="65"/>
      <c r="O36" s="65">
        <f t="shared" si="3"/>
        <v>6.7673041188916594E-2</v>
      </c>
      <c r="P36" s="65">
        <f t="shared" si="3"/>
        <v>3.3584401207456205E-2</v>
      </c>
      <c r="Q36" s="65"/>
      <c r="R36" s="65">
        <f t="shared" si="3"/>
        <v>4.5823903207219852E-2</v>
      </c>
      <c r="S36" s="65">
        <f t="shared" si="3"/>
        <v>4.6928533890397528E-2</v>
      </c>
      <c r="T36" s="65">
        <f t="shared" si="3"/>
        <v>4.5978172340150003E-2</v>
      </c>
      <c r="V36" s="64" t="s">
        <v>111</v>
      </c>
      <c r="W36" s="64" t="s">
        <v>111</v>
      </c>
      <c r="X36" s="64"/>
      <c r="Y36" s="64" t="s">
        <v>111</v>
      </c>
      <c r="Z36" s="64" t="s">
        <v>111</v>
      </c>
      <c r="AA36" s="36"/>
      <c r="AB36" s="64" t="s">
        <v>111</v>
      </c>
      <c r="AC36" s="64" t="s">
        <v>111</v>
      </c>
      <c r="AD36" s="64" t="s">
        <v>111</v>
      </c>
    </row>
    <row r="37" spans="1:30" x14ac:dyDescent="0.2">
      <c r="A37" s="32">
        <v>2019</v>
      </c>
      <c r="B37" s="68">
        <v>7710.5</v>
      </c>
      <c r="C37" s="68">
        <v>1117.444341291</v>
      </c>
      <c r="D37" s="68"/>
      <c r="E37" s="68">
        <v>596.25072030000001</v>
      </c>
      <c r="F37" s="68">
        <v>805.28293159999998</v>
      </c>
      <c r="G37" s="68"/>
      <c r="H37" s="68">
        <f t="shared" si="0"/>
        <v>8827.9443412910005</v>
      </c>
      <c r="I37" s="68">
        <f t="shared" si="1"/>
        <v>1401.5336519</v>
      </c>
      <c r="J37" s="68">
        <f t="shared" si="2"/>
        <v>10229.477993191</v>
      </c>
      <c r="K37" s="36"/>
      <c r="L37" s="65">
        <f t="shared" si="4"/>
        <v>6.0777363185790856E-2</v>
      </c>
      <c r="M37" s="65">
        <f t="shared" si="4"/>
        <v>1.2927191967142093E-2</v>
      </c>
      <c r="N37" s="65"/>
      <c r="O37" s="65">
        <f t="shared" ref="O37" si="5">IFERROR(E37/E36-1, "n/a")</f>
        <v>9.7877366555815914E-2</v>
      </c>
      <c r="P37" s="65">
        <f t="shared" ref="P37" si="6">IFERROR(F37/F36-1, "n/a")</f>
        <v>-1.4735200526960979E-2</v>
      </c>
      <c r="Q37" s="65"/>
      <c r="R37" s="65">
        <f t="shared" ref="R37" si="7">IFERROR(H37/H36-1, "n/a")</f>
        <v>5.4472050139802608E-2</v>
      </c>
      <c r="S37" s="65">
        <f t="shared" ref="S37" si="8">IFERROR(I37/I36-1, "n/a")</f>
        <v>3.022091470984356E-2</v>
      </c>
      <c r="T37" s="65">
        <f t="shared" ref="T37" si="9">IFERROR(J37/J36-1, "n/a")</f>
        <v>5.1082138110980502E-2</v>
      </c>
      <c r="V37" s="64" t="s">
        <v>111</v>
      </c>
      <c r="W37" s="64" t="s">
        <v>111</v>
      </c>
      <c r="X37" s="64"/>
      <c r="Y37" s="64" t="s">
        <v>111</v>
      </c>
      <c r="Z37" s="64" t="s">
        <v>111</v>
      </c>
      <c r="AA37" s="36"/>
      <c r="AB37" s="64" t="s">
        <v>111</v>
      </c>
      <c r="AC37" s="64" t="s">
        <v>111</v>
      </c>
      <c r="AD37" s="64" t="s">
        <v>111</v>
      </c>
    </row>
    <row r="38" spans="1:30" x14ac:dyDescent="0.2">
      <c r="A38" s="32">
        <v>2020</v>
      </c>
      <c r="B38" s="68">
        <v>8438.6</v>
      </c>
      <c r="C38" s="68">
        <v>1395.3</v>
      </c>
      <c r="D38" s="68"/>
      <c r="E38" s="68">
        <v>596.39959999999996</v>
      </c>
      <c r="F38" s="68">
        <v>783.7491</v>
      </c>
      <c r="G38" s="68"/>
      <c r="H38" s="68">
        <f t="shared" ref="H38" si="10">SUM(B38:C38)</f>
        <v>9833.9</v>
      </c>
      <c r="I38" s="68">
        <f t="shared" ref="I38" si="11">SUM(E38:F38)</f>
        <v>1380.1487</v>
      </c>
      <c r="J38" s="68">
        <f t="shared" ref="J38" si="12">SUM(H38:I38)</f>
        <v>11214.048699999999</v>
      </c>
      <c r="K38" s="36"/>
      <c r="L38" s="65">
        <f t="shared" ref="L38" si="13">IFERROR(B38/B37-1, "n/a")</f>
        <v>9.4429673821412319E-2</v>
      </c>
      <c r="M38" s="65">
        <f t="shared" ref="M38" si="14">IFERROR(C38/C37-1, "n/a")</f>
        <v>0.24865279499110371</v>
      </c>
      <c r="N38" s="65"/>
      <c r="O38" s="65">
        <f t="shared" ref="O38" si="15">IFERROR(E38/E37-1, "n/a")</f>
        <v>2.4969311554889906E-4</v>
      </c>
      <c r="P38" s="65">
        <f t="shared" ref="P38" si="16">IFERROR(F38/F37-1, "n/a")</f>
        <v>-2.6740702869753941E-2</v>
      </c>
      <c r="Q38" s="65"/>
      <c r="R38" s="65">
        <f t="shared" ref="R38" si="17">IFERROR(H38/H37-1, "n/a")</f>
        <v>0.11395129146927641</v>
      </c>
      <c r="S38" s="65">
        <f t="shared" ref="S38" si="18">IFERROR(I38/I37-1, "n/a")</f>
        <v>-1.5258250753386715E-2</v>
      </c>
      <c r="T38" s="65">
        <f t="shared" ref="T38" si="19">IFERROR(J38/J37-1, "n/a")</f>
        <v>9.62483821231499E-2</v>
      </c>
      <c r="V38" s="64" t="s">
        <v>111</v>
      </c>
      <c r="W38" s="64" t="s">
        <v>111</v>
      </c>
      <c r="X38" s="64"/>
      <c r="Y38" s="64" t="s">
        <v>111</v>
      </c>
      <c r="Z38" s="64" t="s">
        <v>111</v>
      </c>
      <c r="AA38" s="36"/>
      <c r="AB38" s="64" t="s">
        <v>111</v>
      </c>
      <c r="AC38" s="64" t="s">
        <v>111</v>
      </c>
      <c r="AD38" s="64" t="s">
        <v>111</v>
      </c>
    </row>
    <row r="39" spans="1:30" x14ac:dyDescent="0.2">
      <c r="A39" s="32">
        <v>2021</v>
      </c>
      <c r="B39" s="68">
        <v>9301.1679999999997</v>
      </c>
      <c r="C39" s="68">
        <v>1387.9296111929998</v>
      </c>
      <c r="D39" s="68"/>
      <c r="E39" s="68">
        <v>672.78061676056996</v>
      </c>
      <c r="F39" s="68">
        <v>839.74995502875049</v>
      </c>
      <c r="G39" s="68"/>
      <c r="H39" s="68">
        <v>10689.097611192999</v>
      </c>
      <c r="I39" s="68">
        <v>1512.5305717893204</v>
      </c>
      <c r="J39" s="68">
        <v>12201.62818298232</v>
      </c>
      <c r="K39" s="36"/>
      <c r="L39" s="65">
        <f t="shared" ref="L39" si="20">IFERROR(B39/B38-1, "n/a")</f>
        <v>0.10221695541914522</v>
      </c>
      <c r="M39" s="65">
        <f t="shared" ref="M39" si="21">IFERROR(C39/C38-1, "n/a")</f>
        <v>-5.2822968587401542E-3</v>
      </c>
      <c r="N39" s="65"/>
      <c r="O39" s="65">
        <f t="shared" ref="O39" si="22">IFERROR(E39/E38-1, "n/a")</f>
        <v>0.12807020118821333</v>
      </c>
      <c r="P39" s="65">
        <f t="shared" ref="P39" si="23">IFERROR(F39/F38-1, "n/a")</f>
        <v>7.1452528658406678E-2</v>
      </c>
      <c r="Q39" s="65"/>
      <c r="R39" s="65">
        <f t="shared" ref="R39" si="24">IFERROR(H39/H38-1, "n/a")</f>
        <v>8.6964237097489239E-2</v>
      </c>
      <c r="S39" s="65">
        <f t="shared" ref="S39" si="25">IFERROR(I39/I38-1, "n/a")</f>
        <v>9.591855702890606E-2</v>
      </c>
      <c r="T39" s="65">
        <f t="shared" ref="T39" si="26">IFERROR(J39/J38-1, "n/a")</f>
        <v>8.8066273778739879E-2</v>
      </c>
      <c r="V39" s="64" t="s">
        <v>111</v>
      </c>
      <c r="W39" s="64" t="s">
        <v>111</v>
      </c>
      <c r="X39" s="64"/>
      <c r="Y39" s="64" t="s">
        <v>111</v>
      </c>
      <c r="Z39" s="64" t="s">
        <v>111</v>
      </c>
      <c r="AA39" s="36"/>
      <c r="AB39" s="64" t="s">
        <v>111</v>
      </c>
      <c r="AC39" s="64" t="s">
        <v>111</v>
      </c>
      <c r="AD39" s="64" t="s">
        <v>111</v>
      </c>
    </row>
    <row r="40" spans="1:30" x14ac:dyDescent="0.2">
      <c r="A40" s="32"/>
      <c r="B40" s="68"/>
      <c r="C40" s="68"/>
      <c r="D40" s="68"/>
      <c r="E40" s="68"/>
      <c r="F40" s="68"/>
      <c r="G40" s="68"/>
      <c r="H40" s="68"/>
      <c r="I40" s="68"/>
      <c r="J40" s="68"/>
      <c r="K40" s="36"/>
      <c r="L40" s="83"/>
      <c r="M40" s="83"/>
      <c r="N40" s="83"/>
      <c r="O40" s="36"/>
      <c r="P40" s="36"/>
      <c r="Q40" s="36"/>
      <c r="R40" s="36"/>
      <c r="S40" s="36"/>
      <c r="T40" s="36"/>
      <c r="V40" s="83"/>
      <c r="W40" s="83"/>
      <c r="X40" s="83"/>
      <c r="Y40" s="36"/>
      <c r="Z40" s="36"/>
      <c r="AA40" s="36"/>
      <c r="AB40" s="36"/>
      <c r="AC40" s="36"/>
      <c r="AD40" s="36"/>
    </row>
    <row r="41" spans="1:30" x14ac:dyDescent="0.2">
      <c r="A41" s="32" t="s">
        <v>102</v>
      </c>
      <c r="B41" s="68">
        <v>7324.8</v>
      </c>
      <c r="C41" s="68">
        <v>1110.5999999999999</v>
      </c>
      <c r="D41" s="68"/>
      <c r="E41" s="68">
        <v>547.09626846066521</v>
      </c>
      <c r="F41" s="68">
        <v>820.04952654640476</v>
      </c>
      <c r="G41" s="68"/>
      <c r="H41" s="68">
        <f>SUM(B41:C41)</f>
        <v>8435.4</v>
      </c>
      <c r="I41" s="68">
        <f>SUM(E41:F41)</f>
        <v>1367.1457950070699</v>
      </c>
      <c r="J41" s="68">
        <f>SUM(H41:I41)</f>
        <v>9802.5457950070704</v>
      </c>
      <c r="K41" s="36"/>
      <c r="L41" s="64" t="s">
        <v>111</v>
      </c>
      <c r="M41" s="64" t="s">
        <v>111</v>
      </c>
      <c r="N41" s="64"/>
      <c r="O41" s="64" t="s">
        <v>111</v>
      </c>
      <c r="P41" s="64" t="s">
        <v>111</v>
      </c>
      <c r="Q41" s="64"/>
      <c r="R41" s="64" t="s">
        <v>111</v>
      </c>
      <c r="S41" s="64" t="s">
        <v>111</v>
      </c>
      <c r="T41" s="64" t="s">
        <v>111</v>
      </c>
      <c r="V41" s="64" t="s">
        <v>111</v>
      </c>
      <c r="W41" s="64" t="s">
        <v>111</v>
      </c>
      <c r="X41" s="64"/>
      <c r="Y41" s="64" t="s">
        <v>111</v>
      </c>
      <c r="Z41" s="64" t="s">
        <v>111</v>
      </c>
      <c r="AA41" s="64"/>
      <c r="AB41" s="64" t="s">
        <v>111</v>
      </c>
      <c r="AC41" s="64" t="s">
        <v>111</v>
      </c>
      <c r="AD41" s="64" t="s">
        <v>111</v>
      </c>
    </row>
    <row r="42" spans="1:30" x14ac:dyDescent="0.2">
      <c r="A42" s="32" t="s">
        <v>103</v>
      </c>
      <c r="B42" s="68">
        <v>7396.2</v>
      </c>
      <c r="C42" s="68">
        <v>1111.3</v>
      </c>
      <c r="D42" s="68"/>
      <c r="E42" s="68">
        <v>553.44049591435351</v>
      </c>
      <c r="F42" s="68">
        <v>799.21595982391409</v>
      </c>
      <c r="G42" s="68"/>
      <c r="H42" s="68">
        <f t="shared" ref="H42:H48" si="27">SUM(B42:C42)</f>
        <v>8507.5</v>
      </c>
      <c r="I42" s="68">
        <f t="shared" ref="I42:I48" si="28">SUM(E42:F42)</f>
        <v>1352.6564557382676</v>
      </c>
      <c r="J42" s="68">
        <f t="shared" ref="J42:J48" si="29">SUM(H42:I42)</f>
        <v>9860.1564557382681</v>
      </c>
      <c r="K42" s="36"/>
      <c r="L42" s="64" t="s">
        <v>111</v>
      </c>
      <c r="M42" s="64" t="s">
        <v>111</v>
      </c>
      <c r="N42" s="64"/>
      <c r="O42" s="64" t="s">
        <v>111</v>
      </c>
      <c r="P42" s="64" t="s">
        <v>111</v>
      </c>
      <c r="Q42" s="64"/>
      <c r="R42" s="64" t="s">
        <v>111</v>
      </c>
      <c r="S42" s="64" t="s">
        <v>111</v>
      </c>
      <c r="T42" s="64" t="s">
        <v>111</v>
      </c>
      <c r="V42" s="65">
        <f>IFERROR(B42/B41-1, "n/a")</f>
        <v>9.7477064220183873E-3</v>
      </c>
      <c r="W42" s="65">
        <f t="shared" ref="W42:AD42" si="30">IFERROR(C42/C41-1, "n/a")</f>
        <v>6.3028993336944339E-4</v>
      </c>
      <c r="X42" s="65"/>
      <c r="Y42" s="65">
        <f t="shared" si="30"/>
        <v>1.1596181183137544E-2</v>
      </c>
      <c r="Z42" s="65">
        <f t="shared" si="30"/>
        <v>-2.5405254253642595E-2</v>
      </c>
      <c r="AA42" s="65"/>
      <c r="AB42" s="65">
        <f t="shared" si="30"/>
        <v>8.5473125163004759E-3</v>
      </c>
      <c r="AC42" s="65">
        <f t="shared" si="30"/>
        <v>-1.0598240013404925E-2</v>
      </c>
      <c r="AD42" s="65">
        <f t="shared" si="30"/>
        <v>5.8771121233160972E-3</v>
      </c>
    </row>
    <row r="43" spans="1:30" x14ac:dyDescent="0.2">
      <c r="A43" s="32" t="s">
        <v>104</v>
      </c>
      <c r="B43" s="68">
        <v>7514.3</v>
      </c>
      <c r="C43" s="68">
        <v>1112.3</v>
      </c>
      <c r="D43" s="68"/>
      <c r="E43" s="68">
        <v>561.59295772028736</v>
      </c>
      <c r="F43" s="68">
        <v>803.1272847444078</v>
      </c>
      <c r="G43" s="68"/>
      <c r="H43" s="68">
        <f t="shared" si="27"/>
        <v>8626.6</v>
      </c>
      <c r="I43" s="68">
        <f t="shared" si="28"/>
        <v>1364.7202424646953</v>
      </c>
      <c r="J43" s="68">
        <f t="shared" si="29"/>
        <v>9991.3202424646952</v>
      </c>
      <c r="K43" s="36"/>
      <c r="L43" s="64" t="s">
        <v>111</v>
      </c>
      <c r="M43" s="64" t="s">
        <v>111</v>
      </c>
      <c r="N43" s="64"/>
      <c r="O43" s="64" t="s">
        <v>111</v>
      </c>
      <c r="P43" s="64" t="s">
        <v>111</v>
      </c>
      <c r="Q43" s="64"/>
      <c r="R43" s="64" t="s">
        <v>111</v>
      </c>
      <c r="S43" s="64" t="s">
        <v>111</v>
      </c>
      <c r="T43" s="64" t="s">
        <v>111</v>
      </c>
      <c r="V43" s="65">
        <f t="shared" ref="V43:V47" si="31">IFERROR(B43/B42-1, "n/a")</f>
        <v>1.5967659068170104E-2</v>
      </c>
      <c r="W43" s="65">
        <f t="shared" ref="W43:W47" si="32">IFERROR(C43/C42-1, "n/a")</f>
        <v>8.9984702600554023E-4</v>
      </c>
      <c r="X43" s="65"/>
      <c r="Y43" s="65">
        <f t="shared" ref="Y43:Y47" si="33">IFERROR(E43/E42-1, "n/a")</f>
        <v>1.4730511890831188E-2</v>
      </c>
      <c r="Z43" s="65">
        <f t="shared" ref="Z43:Z47" si="34">IFERROR(F43/F42-1, "n/a")</f>
        <v>4.8939524698123904E-3</v>
      </c>
      <c r="AA43" s="65"/>
      <c r="AB43" s="65">
        <f t="shared" ref="AB43:AB47" si="35">IFERROR(H43/H42-1, "n/a")</f>
        <v>1.3999412283279611E-2</v>
      </c>
      <c r="AC43" s="65">
        <f t="shared" ref="AC43:AC47" si="36">IFERROR(I43/I42-1, "n/a")</f>
        <v>8.9185888074170272E-3</v>
      </c>
      <c r="AD43" s="65">
        <f t="shared" ref="AD43:AD47" si="37">IFERROR(J43/J42-1, "n/a")</f>
        <v>1.330240420780493E-2</v>
      </c>
    </row>
    <row r="44" spans="1:30" x14ac:dyDescent="0.2">
      <c r="A44" s="32" t="s">
        <v>105</v>
      </c>
      <c r="B44" s="68">
        <v>7710.5</v>
      </c>
      <c r="C44" s="68">
        <v>1117.4000000000001</v>
      </c>
      <c r="D44" s="68"/>
      <c r="E44" s="68">
        <v>596.25072034641312</v>
      </c>
      <c r="F44" s="68">
        <v>805.28293156857876</v>
      </c>
      <c r="G44" s="68"/>
      <c r="H44" s="68">
        <f t="shared" si="27"/>
        <v>8827.9</v>
      </c>
      <c r="I44" s="68">
        <f t="shared" si="28"/>
        <v>1401.5336519149919</v>
      </c>
      <c r="J44" s="68">
        <f t="shared" si="29"/>
        <v>10229.433651914991</v>
      </c>
      <c r="K44" s="36"/>
      <c r="L44" s="64" t="s">
        <v>111</v>
      </c>
      <c r="M44" s="64" t="s">
        <v>111</v>
      </c>
      <c r="N44" s="64"/>
      <c r="O44" s="64" t="s">
        <v>111</v>
      </c>
      <c r="P44" s="64" t="s">
        <v>111</v>
      </c>
      <c r="Q44" s="64"/>
      <c r="R44" s="64" t="s">
        <v>111</v>
      </c>
      <c r="S44" s="64" t="s">
        <v>111</v>
      </c>
      <c r="T44" s="64" t="s">
        <v>111</v>
      </c>
      <c r="V44" s="65">
        <f t="shared" si="31"/>
        <v>2.611021652050094E-2</v>
      </c>
      <c r="W44" s="65">
        <f t="shared" si="32"/>
        <v>4.5850939494742615E-3</v>
      </c>
      <c r="X44" s="65"/>
      <c r="Y44" s="65">
        <f t="shared" si="33"/>
        <v>6.1713314153393872E-2</v>
      </c>
      <c r="Z44" s="65">
        <f t="shared" si="34"/>
        <v>2.6840662309921548E-3</v>
      </c>
      <c r="AA44" s="65"/>
      <c r="AB44" s="65">
        <f t="shared" si="35"/>
        <v>2.3334801659981919E-2</v>
      </c>
      <c r="AC44" s="65">
        <f t="shared" si="36"/>
        <v>2.6975059286737935E-2</v>
      </c>
      <c r="AD44" s="65">
        <f t="shared" si="37"/>
        <v>2.3832026566246611E-2</v>
      </c>
    </row>
    <row r="45" spans="1:30" x14ac:dyDescent="0.2">
      <c r="A45" s="32" t="s">
        <v>106</v>
      </c>
      <c r="B45" s="68">
        <v>7809.8</v>
      </c>
      <c r="C45" s="68">
        <v>1111.5</v>
      </c>
      <c r="D45" s="68"/>
      <c r="E45" s="68">
        <v>591.47820164248924</v>
      </c>
      <c r="F45" s="68">
        <v>783.17695378420967</v>
      </c>
      <c r="G45" s="68"/>
      <c r="H45" s="68">
        <f t="shared" si="27"/>
        <v>8921.2999999999993</v>
      </c>
      <c r="I45" s="68">
        <f t="shared" si="28"/>
        <v>1374.6551554266989</v>
      </c>
      <c r="J45" s="68">
        <f t="shared" si="29"/>
        <v>10295.955155426698</v>
      </c>
      <c r="K45" s="36"/>
      <c r="L45" s="65">
        <f>IFERROR(B45/B41-1, "n/a")</f>
        <v>6.6213411970292624E-2</v>
      </c>
      <c r="M45" s="65">
        <f t="shared" ref="M45:T47" si="38">IFERROR(C45/C41-1, "n/a")</f>
        <v>8.1037277147499864E-4</v>
      </c>
      <c r="N45" s="65"/>
      <c r="O45" s="65">
        <f t="shared" si="38"/>
        <v>8.1122712291017862E-2</v>
      </c>
      <c r="P45" s="65">
        <f t="shared" si="38"/>
        <v>-4.4963836413005387E-2</v>
      </c>
      <c r="Q45" s="65"/>
      <c r="R45" s="65">
        <f t="shared" si="38"/>
        <v>5.760248476657881E-2</v>
      </c>
      <c r="S45" s="65">
        <f t="shared" si="38"/>
        <v>5.4927283154830864E-3</v>
      </c>
      <c r="T45" s="65">
        <f t="shared" si="38"/>
        <v>5.0334818192937725E-2</v>
      </c>
      <c r="V45" s="65">
        <f t="shared" si="31"/>
        <v>1.2878542247584557E-2</v>
      </c>
      <c r="W45" s="65">
        <f t="shared" si="32"/>
        <v>-5.2801145516377934E-3</v>
      </c>
      <c r="X45" s="65"/>
      <c r="Y45" s="65">
        <f t="shared" si="33"/>
        <v>-8.0042145712647672E-3</v>
      </c>
      <c r="Z45" s="65">
        <f t="shared" si="34"/>
        <v>-2.7451193757838332E-2</v>
      </c>
      <c r="AA45" s="65"/>
      <c r="AB45" s="65">
        <f t="shared" si="35"/>
        <v>1.0580092660768647E-2</v>
      </c>
      <c r="AC45" s="65">
        <f t="shared" si="36"/>
        <v>-1.9177917313342729E-2</v>
      </c>
      <c r="AD45" s="65">
        <f t="shared" si="37"/>
        <v>6.5029507766789507E-3</v>
      </c>
    </row>
    <row r="46" spans="1:30" x14ac:dyDescent="0.2">
      <c r="A46" s="32" t="s">
        <v>107</v>
      </c>
      <c r="B46" s="68">
        <v>7971</v>
      </c>
      <c r="C46" s="68">
        <v>1343.6</v>
      </c>
      <c r="D46" s="68"/>
      <c r="E46" s="68">
        <v>602.02329593130332</v>
      </c>
      <c r="F46" s="68">
        <v>781.71958827834317</v>
      </c>
      <c r="G46" s="68"/>
      <c r="H46" s="68">
        <f t="shared" si="27"/>
        <v>9314.6</v>
      </c>
      <c r="I46" s="68">
        <f t="shared" si="28"/>
        <v>1383.7428842096465</v>
      </c>
      <c r="J46" s="68">
        <f t="shared" si="29"/>
        <v>10698.342884209647</v>
      </c>
      <c r="K46" s="36"/>
      <c r="L46" s="65">
        <f t="shared" ref="L46:L47" si="39">IFERROR(B46/B42-1, "n/a")</f>
        <v>7.7715583678104938E-2</v>
      </c>
      <c r="M46" s="65">
        <f t="shared" si="38"/>
        <v>0.20903446414109594</v>
      </c>
      <c r="N46" s="65"/>
      <c r="O46" s="65">
        <f t="shared" si="38"/>
        <v>8.7783240250037808E-2</v>
      </c>
      <c r="P46" s="65">
        <f t="shared" si="38"/>
        <v>-2.1891919612598509E-2</v>
      </c>
      <c r="Q46" s="65"/>
      <c r="R46" s="65">
        <f t="shared" si="38"/>
        <v>9.4869233029679645E-2</v>
      </c>
      <c r="S46" s="65">
        <f t="shared" si="38"/>
        <v>2.2981761806187606E-2</v>
      </c>
      <c r="T46" s="65">
        <f t="shared" si="38"/>
        <v>8.5007416690998205E-2</v>
      </c>
      <c r="V46" s="65">
        <f t="shared" si="31"/>
        <v>2.0640733437476078E-2</v>
      </c>
      <c r="W46" s="65">
        <f t="shared" si="32"/>
        <v>0.20881691408007197</v>
      </c>
      <c r="X46" s="65"/>
      <c r="Y46" s="65">
        <f t="shared" si="33"/>
        <v>1.7828373487866811E-2</v>
      </c>
      <c r="Z46" s="65">
        <f t="shared" si="34"/>
        <v>-1.8608380887930043E-3</v>
      </c>
      <c r="AA46" s="65"/>
      <c r="AB46" s="65">
        <f t="shared" si="35"/>
        <v>4.4085503233833867E-2</v>
      </c>
      <c r="AC46" s="65">
        <f t="shared" si="36"/>
        <v>6.6109152881521638E-3</v>
      </c>
      <c r="AD46" s="65">
        <f t="shared" si="37"/>
        <v>3.9082117463464572E-2</v>
      </c>
    </row>
    <row r="47" spans="1:30" x14ac:dyDescent="0.2">
      <c r="A47" s="32" t="s">
        <v>108</v>
      </c>
      <c r="B47" s="68">
        <v>8181.4</v>
      </c>
      <c r="C47" s="68">
        <v>1378.2</v>
      </c>
      <c r="D47" s="68"/>
      <c r="E47" s="68">
        <v>595.79680051350499</v>
      </c>
      <c r="F47" s="68">
        <v>751.40457178019335</v>
      </c>
      <c r="G47" s="68"/>
      <c r="H47" s="68">
        <f t="shared" si="27"/>
        <v>9559.6</v>
      </c>
      <c r="I47" s="68">
        <f t="shared" si="28"/>
        <v>1347.2013722936983</v>
      </c>
      <c r="J47" s="68">
        <f t="shared" si="29"/>
        <v>10906.801372293699</v>
      </c>
      <c r="K47" s="36"/>
      <c r="L47" s="65">
        <f t="shared" si="39"/>
        <v>8.8777397761601096E-2</v>
      </c>
      <c r="M47" s="65">
        <f t="shared" si="38"/>
        <v>0.23905421199316734</v>
      </c>
      <c r="N47" s="65"/>
      <c r="O47" s="65">
        <f t="shared" si="38"/>
        <v>6.0905042207195059E-2</v>
      </c>
      <c r="P47" s="65">
        <f t="shared" si="38"/>
        <v>-6.4401638378747128E-2</v>
      </c>
      <c r="Q47" s="65"/>
      <c r="R47" s="65">
        <f t="shared" si="38"/>
        <v>0.10815384972063158</v>
      </c>
      <c r="S47" s="65">
        <f t="shared" si="38"/>
        <v>-1.2836968065599863E-2</v>
      </c>
      <c r="T47" s="65">
        <f t="shared" si="38"/>
        <v>9.1627643555860061E-2</v>
      </c>
      <c r="V47" s="65">
        <f t="shared" si="31"/>
        <v>2.6395684355789761E-2</v>
      </c>
      <c r="W47" s="65">
        <f t="shared" si="32"/>
        <v>2.5751711818993828E-2</v>
      </c>
      <c r="X47" s="65"/>
      <c r="Y47" s="65">
        <f t="shared" si="33"/>
        <v>-1.0342615410199762E-2</v>
      </c>
      <c r="Z47" s="65">
        <f t="shared" si="34"/>
        <v>-3.877991155999494E-2</v>
      </c>
      <c r="AA47" s="65"/>
      <c r="AB47" s="65">
        <f t="shared" si="35"/>
        <v>2.630279346402431E-2</v>
      </c>
      <c r="AC47" s="65">
        <f t="shared" si="36"/>
        <v>-2.6407732486241176E-2</v>
      </c>
      <c r="AD47" s="65">
        <f t="shared" si="37"/>
        <v>1.9485119362899539E-2</v>
      </c>
    </row>
    <row r="48" spans="1:30" x14ac:dyDescent="0.2">
      <c r="A48" s="32" t="s">
        <v>109</v>
      </c>
      <c r="B48" s="42">
        <v>8438.6</v>
      </c>
      <c r="C48" s="42">
        <v>1395.3</v>
      </c>
      <c r="E48" s="42">
        <v>596.39955129448572</v>
      </c>
      <c r="F48" s="42">
        <v>784.09528020023356</v>
      </c>
      <c r="H48" s="68">
        <f t="shared" si="27"/>
        <v>9833.9</v>
      </c>
      <c r="I48" s="68">
        <f t="shared" si="28"/>
        <v>1380.4948314947192</v>
      </c>
      <c r="J48" s="68">
        <f t="shared" si="29"/>
        <v>11214.394831494719</v>
      </c>
      <c r="K48" s="36"/>
      <c r="L48" s="65">
        <f t="shared" ref="L48" si="40">IFERROR(B48/B44-1, "n/a")</f>
        <v>9.4429673821412319E-2</v>
      </c>
      <c r="M48" s="65">
        <f t="shared" ref="M48" si="41">IFERROR(C48/C44-1, "n/a")</f>
        <v>0.24870234472883457</v>
      </c>
      <c r="N48" s="65"/>
      <c r="O48" s="65">
        <f t="shared" ref="O48" si="42">IFERROR(E48/E44-1, "n/a")</f>
        <v>2.49611351389456E-4</v>
      </c>
      <c r="P48" s="65">
        <f t="shared" ref="P48" si="43">IFERROR(F48/F44-1, "n/a")</f>
        <v>-2.6310816407190685E-2</v>
      </c>
      <c r="Q48" s="65"/>
      <c r="R48" s="65">
        <f t="shared" ref="R48" si="44">IFERROR(H48/H44-1, "n/a")</f>
        <v>0.11395688668879345</v>
      </c>
      <c r="S48" s="65">
        <f t="shared" ref="S48" si="45">IFERROR(I48/I44-1, "n/a")</f>
        <v>-1.5011284525010327E-2</v>
      </c>
      <c r="T48" s="65">
        <f t="shared" ref="T48" si="46">IFERROR(J48/J44-1, "n/a")</f>
        <v>9.6286970823193041E-2</v>
      </c>
      <c r="V48" s="65">
        <f t="shared" ref="V48" si="47">IFERROR(B48/B47-1, "n/a")</f>
        <v>3.1437162343853187E-2</v>
      </c>
      <c r="W48" s="65">
        <f t="shared" ref="W48" si="48">IFERROR(C48/C47-1, "n/a")</f>
        <v>1.2407488027862401E-2</v>
      </c>
      <c r="X48" s="65"/>
      <c r="Y48" s="65">
        <f t="shared" ref="Y48" si="49">IFERROR(E48/E47-1, "n/a")</f>
        <v>1.0116717318071622E-3</v>
      </c>
      <c r="Z48" s="65">
        <f t="shared" ref="Z48" si="50">IFERROR(F48/F47-1, "n/a")</f>
        <v>4.3506134574868183E-2</v>
      </c>
      <c r="AA48" s="65"/>
      <c r="AB48" s="65">
        <f t="shared" ref="AB48" si="51">IFERROR(H48/H47-1, "n/a")</f>
        <v>2.8693669191179438E-2</v>
      </c>
      <c r="AC48" s="65">
        <f t="shared" ref="AC48" si="52">IFERROR(I48/I47-1, "n/a")</f>
        <v>2.4713053212183533E-2</v>
      </c>
      <c r="AD48" s="65">
        <f t="shared" ref="AD48" si="53">IFERROR(J48/J47-1, "n/a")</f>
        <v>2.8201985962849951E-2</v>
      </c>
    </row>
    <row r="49" spans="1:30" x14ac:dyDescent="0.2">
      <c r="A49" s="32" t="s">
        <v>133</v>
      </c>
      <c r="B49" s="42">
        <v>8709.7759999999998</v>
      </c>
      <c r="C49" s="42">
        <v>1374.8040827000002</v>
      </c>
      <c r="E49" s="42">
        <v>600.83925945863564</v>
      </c>
      <c r="F49" s="42">
        <v>766.65505712517279</v>
      </c>
      <c r="H49" s="68">
        <f t="shared" ref="H49" si="54">SUM(B49:C49)</f>
        <v>10084.5800827</v>
      </c>
      <c r="I49" s="68">
        <f t="shared" ref="I49" si="55">SUM(E49:F49)</f>
        <v>1367.4943165838085</v>
      </c>
      <c r="J49" s="68">
        <f t="shared" ref="J49" si="56">SUM(H49:I49)</f>
        <v>11452.074399283809</v>
      </c>
      <c r="L49" s="65">
        <f t="shared" ref="L49" si="57">IFERROR(B49/B45-1, "n/a")</f>
        <v>0.11523675382212084</v>
      </c>
      <c r="M49" s="65">
        <f t="shared" ref="M49" si="58">IFERROR(C49/C45-1, "n/a")</f>
        <v>0.23689076266306808</v>
      </c>
      <c r="N49" s="65"/>
      <c r="O49" s="65">
        <f t="shared" ref="O49" si="59">IFERROR(E49/E45-1, "n/a")</f>
        <v>1.5826547436831095E-2</v>
      </c>
      <c r="P49" s="65">
        <f t="shared" ref="P49" si="60">IFERROR(F49/F45-1, "n/a")</f>
        <v>-2.1095994435491483E-2</v>
      </c>
      <c r="Q49" s="65"/>
      <c r="R49" s="65">
        <f t="shared" ref="R49" si="61">IFERROR(H49/H45-1, "n/a")</f>
        <v>0.13039356177911299</v>
      </c>
      <c r="S49" s="65">
        <f t="shared" ref="S49" si="62">IFERROR(I49/I45-1, "n/a")</f>
        <v>-5.2091892389314332E-3</v>
      </c>
      <c r="T49" s="65">
        <f t="shared" ref="T49" si="63">IFERROR(J49/J45-1, "n/a")</f>
        <v>0.1122886829249401</v>
      </c>
      <c r="V49" s="65">
        <f t="shared" ref="V49" si="64">IFERROR(B49/B48-1, "n/a")</f>
        <v>3.213518830137696E-2</v>
      </c>
      <c r="W49" s="65">
        <f t="shared" ref="W49" si="65">IFERROR(C49/C48-1, "n/a")</f>
        <v>-1.4689254855586475E-2</v>
      </c>
      <c r="X49" s="65"/>
      <c r="Y49" s="65">
        <f t="shared" ref="Y49" si="66">IFERROR(E49/E48-1, "n/a")</f>
        <v>7.4441842796721946E-3</v>
      </c>
      <c r="Z49" s="65">
        <f t="shared" ref="Z49" si="67">IFERROR(F49/F48-1, "n/a")</f>
        <v>-2.2242479345886523E-2</v>
      </c>
      <c r="AA49" s="65"/>
      <c r="AB49" s="65">
        <f t="shared" ref="AB49" si="68">IFERROR(H49/H48-1, "n/a")</f>
        <v>2.5491420768972706E-2</v>
      </c>
      <c r="AC49" s="65">
        <f t="shared" ref="AC49" si="69">IFERROR(I49/I48-1, "n/a")</f>
        <v>-9.4172861892096726E-3</v>
      </c>
      <c r="AD49" s="65">
        <f t="shared" ref="AD49" si="70">IFERROR(J49/J48-1, "n/a")</f>
        <v>2.1194150140102508E-2</v>
      </c>
    </row>
    <row r="50" spans="1:30" x14ac:dyDescent="0.2">
      <c r="A50" s="32" t="s">
        <v>138</v>
      </c>
      <c r="B50" s="42">
        <v>8907.259</v>
      </c>
      <c r="C50" s="42">
        <v>1366.6592981000001</v>
      </c>
      <c r="E50" s="42">
        <v>616.8666665867745</v>
      </c>
      <c r="F50" s="42">
        <v>780.25424862181274</v>
      </c>
      <c r="H50" s="68">
        <f t="shared" ref="H50" si="71">SUM(B50:C50)</f>
        <v>10273.918298099999</v>
      </c>
      <c r="I50" s="68">
        <f t="shared" ref="I50" si="72">SUM(E50:F50)</f>
        <v>1397.1209152085871</v>
      </c>
      <c r="J50" s="68">
        <f t="shared" ref="J50" si="73">SUM(H50:I50)</f>
        <v>11671.039213308586</v>
      </c>
      <c r="L50" s="65">
        <f t="shared" ref="L50" si="74">IFERROR(B50/B46-1, "n/a")</f>
        <v>0.11745816083301963</v>
      </c>
      <c r="M50" s="65">
        <f t="shared" ref="M50" si="75">IFERROR(C50/C46-1, "n/a")</f>
        <v>1.7162323682643699E-2</v>
      </c>
      <c r="N50" s="65"/>
      <c r="O50" s="65">
        <f t="shared" ref="O50" si="76">IFERROR(E50/E46-1, "n/a")</f>
        <v>2.4655807766556848E-2</v>
      </c>
      <c r="P50" s="65">
        <f t="shared" ref="P50" si="77">IFERROR(F50/F46-1, "n/a")</f>
        <v>-1.8745080441923134E-3</v>
      </c>
      <c r="Q50" s="65"/>
      <c r="R50" s="65">
        <f t="shared" ref="R50" si="78">IFERROR(H50/H46-1, "n/a")</f>
        <v>0.10299082065789178</v>
      </c>
      <c r="S50" s="65">
        <f t="shared" ref="S50" si="79">IFERROR(I50/I46-1, "n/a")</f>
        <v>9.6680034648068958E-3</v>
      </c>
      <c r="T50" s="65">
        <f t="shared" ref="T50" si="80">IFERROR(J50/J46-1, "n/a")</f>
        <v>9.0920279862650721E-2</v>
      </c>
      <c r="V50" s="65">
        <f t="shared" ref="V50" si="81">IFERROR(B50/B49-1, "n/a")</f>
        <v>2.2673717441183294E-2</v>
      </c>
      <c r="W50" s="65">
        <f t="shared" ref="W50" si="82">IFERROR(C50/C49-1, "n/a")</f>
        <v>-5.9243238382041818E-3</v>
      </c>
      <c r="X50" s="65"/>
      <c r="Y50" s="65">
        <f t="shared" ref="Y50" si="83">IFERROR(E50/E49-1, "n/a")</f>
        <v>2.6675033090513667E-2</v>
      </c>
      <c r="Z50" s="65">
        <f t="shared" ref="Z50" si="84">IFERROR(F50/F49-1, "n/a")</f>
        <v>1.7738344474808043E-2</v>
      </c>
      <c r="AA50" s="65"/>
      <c r="AB50" s="65">
        <f t="shared" ref="AB50" si="85">IFERROR(H50/H49-1, "n/a")</f>
        <v>1.8775022246569018E-2</v>
      </c>
      <c r="AC50" s="65">
        <f t="shared" ref="AC50" si="86">IFERROR(I50/I49-1, "n/a")</f>
        <v>2.1664878797295506E-2</v>
      </c>
      <c r="AD50" s="65">
        <f t="shared" ref="AD50" si="87">IFERROR(J50/J49-1, "n/a")</f>
        <v>1.9120100550383379E-2</v>
      </c>
    </row>
    <row r="51" spans="1:30" x14ac:dyDescent="0.2">
      <c r="A51" s="32" t="s">
        <v>139</v>
      </c>
      <c r="B51" s="42">
        <v>9105.6659999999993</v>
      </c>
      <c r="C51" s="42">
        <v>1375.5001572000001</v>
      </c>
      <c r="E51" s="42">
        <v>633.88881355722265</v>
      </c>
      <c r="F51" s="42">
        <v>790.42604919632163</v>
      </c>
      <c r="H51" s="68">
        <f t="shared" ref="H51" si="88">SUM(B51:C51)</f>
        <v>10481.166157199999</v>
      </c>
      <c r="I51" s="68">
        <f t="shared" ref="I51" si="89">SUM(E51:F51)</f>
        <v>1424.3148627535443</v>
      </c>
      <c r="J51" s="68">
        <f t="shared" ref="J51" si="90">SUM(H51:I51)</f>
        <v>11905.481019953544</v>
      </c>
      <c r="L51" s="65">
        <f t="shared" ref="L51" si="91">IFERROR(B51/B47-1, "n/a")</f>
        <v>0.11297161854939253</v>
      </c>
      <c r="M51" s="65">
        <f t="shared" ref="M51" si="92">IFERROR(C51/C47-1, "n/a")</f>
        <v>-1.9589629952111443E-3</v>
      </c>
      <c r="N51" s="65"/>
      <c r="O51" s="65">
        <f t="shared" ref="O51" si="93">IFERROR(E51/E47-1, "n/a")</f>
        <v>6.3934571335205082E-2</v>
      </c>
      <c r="P51" s="65">
        <f t="shared" ref="P51" si="94">IFERROR(F51/F47-1, "n/a")</f>
        <v>5.1931381417710032E-2</v>
      </c>
      <c r="Q51" s="65"/>
      <c r="R51" s="65">
        <f t="shared" ref="R51" si="95">IFERROR(H51/H47-1, "n/a")</f>
        <v>9.640216716180583E-2</v>
      </c>
      <c r="S51" s="65">
        <f t="shared" ref="S51" si="96">IFERROR(I51/I47-1, "n/a")</f>
        <v>5.7239765372681495E-2</v>
      </c>
      <c r="T51" s="65">
        <f t="shared" ref="T51" si="97">IFERROR(J51/J47-1, "n/a")</f>
        <v>9.1564851469356334E-2</v>
      </c>
      <c r="V51" s="65">
        <f t="shared" ref="V51" si="98">IFERROR(B51/B50-1, "n/a")</f>
        <v>2.2274753658785507E-2</v>
      </c>
      <c r="W51" s="65">
        <f t="shared" ref="W51" si="99">IFERROR(C51/C50-1, "n/a")</f>
        <v>6.4689561709279086E-3</v>
      </c>
      <c r="X51" s="65"/>
      <c r="Y51" s="65">
        <f t="shared" ref="Y51" si="100">IFERROR(E51/E50-1, "n/a")</f>
        <v>2.7594531999328931E-2</v>
      </c>
      <c r="Z51" s="65">
        <f t="shared" ref="Z51" si="101">IFERROR(F51/F50-1, "n/a")</f>
        <v>1.3036520586046985E-2</v>
      </c>
      <c r="AA51" s="65"/>
      <c r="AB51" s="65">
        <f t="shared" ref="AB51" si="102">IFERROR(H51/H50-1, "n/a")</f>
        <v>2.017223157578818E-2</v>
      </c>
      <c r="AC51" s="65">
        <f t="shared" ref="AC51" si="103">IFERROR(I51/I50-1, "n/a")</f>
        <v>1.9464276319202556E-2</v>
      </c>
      <c r="AD51" s="65">
        <f t="shared" ref="AD51" si="104">IFERROR(J51/J50-1, "n/a")</f>
        <v>2.0087483416011631E-2</v>
      </c>
    </row>
    <row r="52" spans="1:30" x14ac:dyDescent="0.2">
      <c r="A52" s="32" t="s">
        <v>142</v>
      </c>
      <c r="B52" s="42">
        <v>9301.1679999999997</v>
      </c>
      <c r="C52" s="42">
        <v>1387.9296111929998</v>
      </c>
      <c r="E52" s="42">
        <v>672.78061676056996</v>
      </c>
      <c r="F52" s="42">
        <v>839.74995502875049</v>
      </c>
      <c r="H52" s="68">
        <f t="shared" ref="H52" si="105">SUM(B52:C52)</f>
        <v>10689.097611192999</v>
      </c>
      <c r="I52" s="68">
        <f t="shared" ref="I52" si="106">SUM(E52:F52)</f>
        <v>1512.5305717893204</v>
      </c>
      <c r="J52" s="68">
        <f t="shared" ref="J52" si="107">SUM(H52:I52)</f>
        <v>12201.62818298232</v>
      </c>
      <c r="L52" s="65">
        <f t="shared" ref="L52" si="108">IFERROR(B52/B48-1, "n/a")</f>
        <v>0.10221695541914522</v>
      </c>
      <c r="M52" s="65">
        <f t="shared" ref="M52" si="109">IFERROR(C52/C48-1, "n/a")</f>
        <v>-5.2822968587401542E-3</v>
      </c>
      <c r="N52" s="65"/>
      <c r="O52" s="65">
        <f t="shared" ref="O52" si="110">IFERROR(E52/E48-1, "n/a")</f>
        <v>0.12807029331309705</v>
      </c>
      <c r="P52" s="65">
        <f t="shared" ref="P52" si="111">IFERROR(F52/F48-1, "n/a")</f>
        <v>7.0979479450895777E-2</v>
      </c>
      <c r="Q52" s="65"/>
      <c r="R52" s="65">
        <f t="shared" ref="R52" si="112">IFERROR(H52/H48-1, "n/a")</f>
        <v>8.6964237097489239E-2</v>
      </c>
      <c r="S52" s="65">
        <f t="shared" ref="S52" si="113">IFERROR(I52/I48-1, "n/a")</f>
        <v>9.5643777348764614E-2</v>
      </c>
      <c r="T52" s="65">
        <f t="shared" ref="T52" si="114">IFERROR(J52/J48-1, "n/a")</f>
        <v>8.8032690690988957E-2</v>
      </c>
      <c r="V52" s="65">
        <f t="shared" ref="V52" si="115">IFERROR(B52/B51-1, "n/a")</f>
        <v>2.1470368010423346E-2</v>
      </c>
      <c r="W52" s="65">
        <f t="shared" ref="W52" si="116">IFERROR(C52/C51-1, "n/a")</f>
        <v>9.0363159378341606E-3</v>
      </c>
      <c r="X52" s="65"/>
      <c r="Y52" s="65">
        <f t="shared" ref="Y52" si="117">IFERROR(E52/E51-1, "n/a")</f>
        <v>6.1354298059144385E-2</v>
      </c>
      <c r="Z52" s="65">
        <f t="shared" ref="Z52" si="118">IFERROR(F52/F51-1, "n/a")</f>
        <v>6.2401670444160784E-2</v>
      </c>
      <c r="AA52" s="65"/>
      <c r="AB52" s="65">
        <f t="shared" ref="AB52" si="119">IFERROR(H52/H51-1, "n/a")</f>
        <v>1.9838580065841382E-2</v>
      </c>
      <c r="AC52" s="65">
        <f t="shared" ref="AC52" si="120">IFERROR(I52/I51-1, "n/a")</f>
        <v>6.1935539214436064E-2</v>
      </c>
      <c r="AD52" s="65">
        <f t="shared" ref="AD52" si="121">IFERROR(J52/J51-1, "n/a")</f>
        <v>2.4874859111734704E-2</v>
      </c>
    </row>
  </sheetData>
  <mergeCells count="11">
    <mergeCell ref="E18:F18"/>
    <mergeCell ref="B18:C18"/>
    <mergeCell ref="H18:J18"/>
    <mergeCell ref="L18:M18"/>
    <mergeCell ref="O18:P18"/>
    <mergeCell ref="V17:AD17"/>
    <mergeCell ref="V18:W18"/>
    <mergeCell ref="Y18:Z18"/>
    <mergeCell ref="AB18:AD18"/>
    <mergeCell ref="R18:T18"/>
    <mergeCell ref="L17:T17"/>
  </mergeCells>
  <phoneticPr fontId="0" type="noConversion"/>
  <pageMargins left="0.75" right="0.75" top="1.5" bottom="1" header="0.5" footer="0.5"/>
  <pageSetup scale="7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L95"/>
  <sheetViews>
    <sheetView zoomScaleNormal="100" zoomScaleSheetLayoutView="100" workbookViewId="0">
      <pane ySplit="19" topLeftCell="A74" activePane="bottomLeft" state="frozen"/>
      <selection pane="bottomLeft"/>
    </sheetView>
  </sheetViews>
  <sheetFormatPr defaultColWidth="9.109375" defaultRowHeight="11.4" x14ac:dyDescent="0.2"/>
  <cols>
    <col min="1" max="1" width="9.109375" style="69"/>
    <col min="2" max="2" width="6.88671875" style="42" customWidth="1"/>
    <col min="3" max="3" width="7.44140625" style="42" customWidth="1"/>
    <col min="4" max="4" width="7" style="42" customWidth="1"/>
    <col min="5" max="5" width="2.6640625" style="42" customWidth="1"/>
    <col min="6" max="6" width="7.33203125" style="42" customWidth="1"/>
    <col min="7" max="7" width="11.33203125" style="42" customWidth="1"/>
    <col min="8" max="8" width="5.5546875" style="42" customWidth="1"/>
    <col min="9" max="9" width="2.6640625" style="42" customWidth="1"/>
    <col min="10" max="10" width="7" style="42" customWidth="1"/>
    <col min="11" max="11" width="9.109375" style="42" customWidth="1"/>
    <col min="12" max="12" width="14.109375" style="42" customWidth="1"/>
    <col min="13" max="13" width="8.109375" style="42" customWidth="1"/>
    <col min="14" max="14" width="8.5546875" style="42" customWidth="1"/>
    <col min="15" max="15" width="8.88671875" style="42" customWidth="1"/>
    <col min="16" max="16" width="7.109375" style="42" customWidth="1"/>
    <col min="17" max="17" width="2.6640625" style="34" customWidth="1"/>
    <col min="18" max="18" width="7.44140625" style="34" customWidth="1"/>
    <col min="19" max="19" width="11.33203125" style="34" customWidth="1"/>
    <col min="20" max="20" width="6.88671875" style="34" customWidth="1"/>
    <col min="21" max="21" width="2.6640625" style="34" customWidth="1"/>
    <col min="22" max="22" width="7.5546875" style="34" customWidth="1"/>
    <col min="23" max="23" width="9.33203125" style="34" customWidth="1"/>
    <col min="24" max="24" width="14.33203125" style="34" customWidth="1"/>
    <col min="25" max="25" width="8.6640625" style="34" customWidth="1"/>
    <col min="26" max="26" width="8.44140625" style="34" customWidth="1"/>
    <col min="27" max="27" width="7.88671875" style="34" customWidth="1"/>
    <col min="28" max="28" width="14.5546875" style="34" customWidth="1"/>
    <col min="29" max="29" width="2.6640625" style="34" customWidth="1"/>
    <col min="30" max="30" width="7.33203125" style="34" customWidth="1"/>
    <col min="31" max="31" width="10.88671875" style="34" customWidth="1"/>
    <col min="32" max="32" width="6.88671875" style="34" customWidth="1"/>
    <col min="33" max="33" width="2.6640625" style="34" customWidth="1"/>
    <col min="34" max="34" width="7.33203125" style="34" customWidth="1"/>
    <col min="35" max="35" width="9.33203125" style="34" customWidth="1"/>
    <col min="36" max="36" width="14.109375" style="34" customWidth="1"/>
    <col min="37" max="37" width="7.6640625" style="34" customWidth="1"/>
    <col min="38" max="38" width="8.6640625" style="34" customWidth="1"/>
    <col min="39" max="39" width="8.33203125" style="34" customWidth="1"/>
    <col min="40" max="40" width="18.5546875" style="34" customWidth="1"/>
    <col min="41" max="16384" width="9.109375" style="34"/>
  </cols>
  <sheetData>
    <row r="1" spans="1:40" s="4" customFormat="1" ht="13.2" x14ac:dyDescent="0.25">
      <c r="A1" s="21" t="s">
        <v>70</v>
      </c>
      <c r="B1" s="21" t="s">
        <v>23</v>
      </c>
      <c r="C1" s="76"/>
      <c r="D1" s="76"/>
      <c r="E1" s="76"/>
      <c r="F1" s="76"/>
      <c r="G1" s="76"/>
      <c r="H1" s="76"/>
      <c r="I1" s="76"/>
      <c r="J1" s="76"/>
      <c r="K1" s="76"/>
      <c r="L1" s="76"/>
      <c r="M1" s="76"/>
      <c r="N1" s="76"/>
      <c r="O1" s="76"/>
      <c r="P1" s="76"/>
    </row>
    <row r="2" spans="1:40" s="4" customFormat="1" ht="13.2" x14ac:dyDescent="0.25">
      <c r="A2" s="21" t="s">
        <v>71</v>
      </c>
      <c r="B2" s="21" t="s">
        <v>38</v>
      </c>
      <c r="C2" s="76"/>
      <c r="D2" s="76"/>
      <c r="E2" s="76"/>
      <c r="F2" s="76"/>
      <c r="G2" s="76"/>
      <c r="H2" s="76"/>
      <c r="I2" s="76"/>
      <c r="J2" s="76"/>
      <c r="K2" s="76"/>
      <c r="L2" s="76"/>
      <c r="M2" s="76"/>
      <c r="N2" s="76"/>
      <c r="O2" s="76"/>
      <c r="P2" s="76"/>
    </row>
    <row r="3" spans="1:40" s="4" customFormat="1" ht="13.2" x14ac:dyDescent="0.25">
      <c r="A3" s="21" t="s">
        <v>73</v>
      </c>
      <c r="B3" s="21" t="s">
        <v>96</v>
      </c>
      <c r="C3" s="76"/>
      <c r="D3" s="76"/>
      <c r="E3" s="76"/>
      <c r="F3" s="76"/>
      <c r="G3" s="76"/>
      <c r="H3" s="76"/>
      <c r="I3" s="76"/>
      <c r="J3" s="76"/>
      <c r="K3" s="76"/>
      <c r="L3" s="76"/>
      <c r="M3" s="76"/>
      <c r="N3" s="76"/>
      <c r="O3" s="76"/>
      <c r="P3" s="76"/>
    </row>
    <row r="4" spans="1:40" s="45" customFormat="1" ht="10.199999999999999" x14ac:dyDescent="0.2">
      <c r="A4" s="33" t="s">
        <v>94</v>
      </c>
      <c r="B4" s="74" t="s">
        <v>101</v>
      </c>
      <c r="C4" s="75"/>
      <c r="D4" s="75"/>
      <c r="E4" s="75"/>
      <c r="F4" s="75"/>
      <c r="G4" s="75"/>
      <c r="H4" s="75"/>
      <c r="I4" s="75"/>
      <c r="J4" s="75"/>
      <c r="K4" s="75"/>
      <c r="L4" s="75"/>
      <c r="M4" s="75"/>
      <c r="N4" s="75"/>
      <c r="O4" s="75"/>
      <c r="P4" s="75"/>
    </row>
    <row r="5" spans="1:40" s="45" customFormat="1" ht="10.199999999999999" x14ac:dyDescent="0.2">
      <c r="A5" s="33" t="s">
        <v>95</v>
      </c>
      <c r="B5" s="119" t="s">
        <v>156</v>
      </c>
      <c r="D5" s="46"/>
    </row>
    <row r="6" spans="1:40" s="45" customFormat="1" ht="10.199999999999999" x14ac:dyDescent="0.2">
      <c r="A6" s="33"/>
      <c r="B6" s="33" t="s">
        <v>36</v>
      </c>
      <c r="C6" s="75"/>
      <c r="D6" s="75"/>
      <c r="E6" s="75"/>
      <c r="F6" s="75"/>
      <c r="G6" s="75"/>
      <c r="H6" s="75"/>
      <c r="I6" s="75"/>
      <c r="J6" s="75"/>
      <c r="K6" s="75"/>
      <c r="L6" s="75"/>
      <c r="M6" s="75"/>
      <c r="N6" s="75"/>
      <c r="O6" s="75"/>
      <c r="P6" s="75"/>
    </row>
    <row r="7" spans="1:40" s="45" customFormat="1" ht="10.199999999999999" x14ac:dyDescent="0.2">
      <c r="A7" s="33"/>
      <c r="B7" s="33" t="s">
        <v>35</v>
      </c>
      <c r="C7" s="75"/>
      <c r="D7" s="75"/>
      <c r="E7" s="75"/>
      <c r="F7" s="75"/>
      <c r="G7" s="75"/>
      <c r="H7" s="75"/>
      <c r="I7" s="75"/>
      <c r="J7" s="75"/>
      <c r="K7" s="75"/>
      <c r="L7" s="75"/>
      <c r="M7" s="75"/>
      <c r="N7" s="75"/>
      <c r="O7" s="75"/>
      <c r="P7" s="75"/>
    </row>
    <row r="8" spans="1:40" s="45" customFormat="1" ht="10.199999999999999" x14ac:dyDescent="0.2">
      <c r="A8" s="33"/>
      <c r="B8" s="33" t="s">
        <v>52</v>
      </c>
      <c r="C8" s="75"/>
      <c r="D8" s="75"/>
      <c r="E8" s="75"/>
      <c r="F8" s="75"/>
      <c r="G8" s="75"/>
      <c r="H8" s="75"/>
      <c r="I8" s="75"/>
      <c r="J8" s="75"/>
      <c r="K8" s="75"/>
      <c r="L8" s="75"/>
      <c r="M8" s="75"/>
      <c r="N8" s="75"/>
      <c r="O8" s="75"/>
      <c r="P8" s="75"/>
    </row>
    <row r="9" spans="1:40" s="45" customFormat="1" ht="10.199999999999999" x14ac:dyDescent="0.2">
      <c r="A9" s="33"/>
      <c r="B9" s="33" t="s">
        <v>50</v>
      </c>
      <c r="C9" s="75"/>
      <c r="D9" s="75"/>
      <c r="E9" s="75"/>
      <c r="F9" s="75"/>
      <c r="G9" s="75"/>
      <c r="H9" s="75"/>
      <c r="I9" s="75"/>
      <c r="J9" s="75"/>
      <c r="K9" s="75"/>
      <c r="L9" s="75"/>
      <c r="M9" s="75"/>
      <c r="N9" s="75"/>
      <c r="O9" s="75"/>
      <c r="P9" s="75"/>
    </row>
    <row r="10" spans="1:40" s="45" customFormat="1" ht="10.199999999999999" x14ac:dyDescent="0.2">
      <c r="A10" s="33"/>
      <c r="B10" s="33" t="s">
        <v>127</v>
      </c>
      <c r="C10" s="75"/>
      <c r="D10" s="75"/>
      <c r="E10" s="75"/>
      <c r="F10" s="75"/>
      <c r="G10" s="75"/>
      <c r="H10" s="75"/>
      <c r="I10" s="75"/>
      <c r="J10" s="75"/>
      <c r="K10" s="75"/>
      <c r="L10" s="75"/>
      <c r="M10" s="75"/>
      <c r="N10" s="75"/>
      <c r="O10" s="75"/>
      <c r="P10" s="75"/>
    </row>
    <row r="11" spans="1:40" s="45" customFormat="1" ht="10.199999999999999" x14ac:dyDescent="0.2">
      <c r="A11" s="33"/>
      <c r="B11" s="33" t="s">
        <v>40</v>
      </c>
      <c r="C11" s="75"/>
      <c r="D11" s="75"/>
      <c r="E11" s="75"/>
      <c r="F11" s="75"/>
      <c r="G11" s="75"/>
      <c r="H11" s="75"/>
      <c r="I11" s="75"/>
      <c r="J11" s="75"/>
      <c r="K11" s="75"/>
      <c r="L11" s="75"/>
      <c r="M11" s="75"/>
      <c r="N11" s="75"/>
      <c r="O11" s="75"/>
      <c r="P11" s="75"/>
    </row>
    <row r="12" spans="1:40" s="45" customFormat="1" ht="10.199999999999999" x14ac:dyDescent="0.2">
      <c r="A12" s="33"/>
      <c r="B12" s="33" t="s">
        <v>49</v>
      </c>
      <c r="C12" s="75"/>
      <c r="D12" s="75"/>
      <c r="E12" s="75"/>
      <c r="F12" s="75"/>
      <c r="G12" s="75"/>
      <c r="H12" s="75"/>
      <c r="I12" s="75"/>
      <c r="J12" s="75"/>
      <c r="K12" s="75"/>
      <c r="L12" s="75"/>
      <c r="M12" s="75"/>
      <c r="N12" s="75"/>
      <c r="O12" s="75"/>
      <c r="P12" s="75"/>
    </row>
    <row r="13" spans="1:40" s="45" customFormat="1" ht="10.199999999999999" x14ac:dyDescent="0.2">
      <c r="A13" s="33"/>
      <c r="B13" s="33" t="s">
        <v>59</v>
      </c>
      <c r="C13" s="75"/>
      <c r="D13" s="75"/>
      <c r="E13" s="75"/>
      <c r="F13" s="75"/>
      <c r="G13" s="75"/>
      <c r="H13" s="75"/>
      <c r="I13" s="75"/>
      <c r="J13" s="75"/>
      <c r="K13" s="75"/>
      <c r="L13" s="75"/>
      <c r="M13" s="75"/>
      <c r="N13" s="75"/>
      <c r="O13" s="75"/>
      <c r="P13" s="75"/>
    </row>
    <row r="14" spans="1:40" s="45" customFormat="1" ht="10.199999999999999" x14ac:dyDescent="0.2">
      <c r="A14" s="33"/>
      <c r="B14" s="33" t="s">
        <v>28</v>
      </c>
      <c r="C14" s="75"/>
      <c r="D14" s="75"/>
      <c r="E14" s="75"/>
      <c r="F14" s="75"/>
      <c r="G14" s="75"/>
      <c r="H14" s="75"/>
      <c r="I14" s="75"/>
      <c r="J14" s="75"/>
      <c r="K14" s="75"/>
      <c r="L14" s="75"/>
      <c r="M14" s="75"/>
      <c r="N14" s="75"/>
      <c r="O14" s="75"/>
      <c r="P14" s="75"/>
    </row>
    <row r="15" spans="1:40" s="45" customFormat="1" ht="10.199999999999999" x14ac:dyDescent="0.2">
      <c r="A15" s="33"/>
      <c r="B15" s="33"/>
      <c r="C15" s="75"/>
      <c r="D15" s="75"/>
      <c r="E15" s="75"/>
      <c r="F15" s="75"/>
      <c r="G15" s="75"/>
      <c r="H15" s="75"/>
      <c r="I15" s="75"/>
      <c r="J15" s="75"/>
      <c r="K15" s="75"/>
      <c r="L15" s="75"/>
      <c r="M15" s="75"/>
      <c r="N15" s="75"/>
      <c r="O15" s="75"/>
      <c r="P15" s="75"/>
    </row>
    <row r="16" spans="1:40" ht="12" x14ac:dyDescent="0.25">
      <c r="A16" s="54"/>
      <c r="R16" s="127" t="s">
        <v>110</v>
      </c>
      <c r="S16" s="127"/>
      <c r="T16" s="127"/>
      <c r="U16" s="127"/>
      <c r="V16" s="127"/>
      <c r="W16" s="127"/>
      <c r="X16" s="127"/>
      <c r="Y16" s="127"/>
      <c r="Z16" s="127"/>
      <c r="AA16" s="127"/>
      <c r="AB16" s="127"/>
      <c r="AD16" s="127" t="s">
        <v>122</v>
      </c>
      <c r="AE16" s="127"/>
      <c r="AF16" s="127"/>
      <c r="AG16" s="127"/>
      <c r="AH16" s="127"/>
      <c r="AI16" s="127"/>
      <c r="AJ16" s="127"/>
      <c r="AK16" s="127"/>
      <c r="AL16" s="127"/>
      <c r="AM16" s="127"/>
      <c r="AN16" s="127"/>
    </row>
    <row r="17" spans="1:40" ht="12" x14ac:dyDescent="0.25">
      <c r="A17" s="54"/>
    </row>
    <row r="18" spans="1:40" ht="12.75" customHeight="1" x14ac:dyDescent="0.25">
      <c r="F18" s="123" t="s">
        <v>14</v>
      </c>
      <c r="G18" s="123"/>
      <c r="H18" s="123"/>
      <c r="I18" s="50"/>
      <c r="J18" s="124" t="s">
        <v>2</v>
      </c>
      <c r="K18" s="124"/>
      <c r="L18" s="124"/>
      <c r="M18" s="124"/>
      <c r="N18" s="124"/>
      <c r="O18" s="124"/>
      <c r="P18" s="124"/>
      <c r="R18" s="125" t="s">
        <v>14</v>
      </c>
      <c r="S18" s="125"/>
      <c r="T18" s="125"/>
      <c r="U18" s="62"/>
      <c r="V18" s="126" t="s">
        <v>2</v>
      </c>
      <c r="W18" s="126"/>
      <c r="X18" s="126"/>
      <c r="Y18" s="126"/>
      <c r="Z18" s="126"/>
      <c r="AA18" s="126"/>
      <c r="AB18" s="126"/>
      <c r="AD18" s="125" t="s">
        <v>14</v>
      </c>
      <c r="AE18" s="125"/>
      <c r="AF18" s="125"/>
      <c r="AG18" s="62"/>
      <c r="AH18" s="126" t="s">
        <v>2</v>
      </c>
      <c r="AI18" s="126"/>
      <c r="AJ18" s="126"/>
      <c r="AK18" s="126"/>
      <c r="AL18" s="126"/>
      <c r="AM18" s="126"/>
      <c r="AN18" s="126"/>
    </row>
    <row r="19" spans="1:40" ht="36" x14ac:dyDescent="0.25">
      <c r="A19" s="70" t="s">
        <v>60</v>
      </c>
      <c r="B19" s="72" t="s">
        <v>14</v>
      </c>
      <c r="C19" s="72" t="s">
        <v>2</v>
      </c>
      <c r="D19" s="72" t="s">
        <v>1</v>
      </c>
      <c r="E19" s="72"/>
      <c r="F19" s="73" t="s">
        <v>20</v>
      </c>
      <c r="G19" s="73" t="s">
        <v>47</v>
      </c>
      <c r="H19" s="73" t="s">
        <v>26</v>
      </c>
      <c r="I19" s="73"/>
      <c r="J19" s="73" t="s">
        <v>16</v>
      </c>
      <c r="K19" s="73" t="s">
        <v>51</v>
      </c>
      <c r="L19" s="73" t="s">
        <v>17</v>
      </c>
      <c r="M19" s="73" t="s">
        <v>43</v>
      </c>
      <c r="N19" s="73" t="s">
        <v>18</v>
      </c>
      <c r="O19" s="73" t="s">
        <v>44</v>
      </c>
      <c r="P19" s="73" t="s">
        <v>26</v>
      </c>
      <c r="R19" s="77" t="s">
        <v>20</v>
      </c>
      <c r="S19" s="77" t="s">
        <v>47</v>
      </c>
      <c r="T19" s="77" t="s">
        <v>26</v>
      </c>
      <c r="U19" s="62"/>
      <c r="V19" s="77" t="s">
        <v>16</v>
      </c>
      <c r="W19" s="77" t="s">
        <v>51</v>
      </c>
      <c r="X19" s="77" t="s">
        <v>17</v>
      </c>
      <c r="Y19" s="77" t="s">
        <v>43</v>
      </c>
      <c r="Z19" s="77" t="s">
        <v>18</v>
      </c>
      <c r="AA19" s="77" t="s">
        <v>44</v>
      </c>
      <c r="AB19" s="77" t="s">
        <v>26</v>
      </c>
      <c r="AD19" s="77" t="s">
        <v>20</v>
      </c>
      <c r="AE19" s="77" t="s">
        <v>47</v>
      </c>
      <c r="AF19" s="77" t="s">
        <v>26</v>
      </c>
      <c r="AG19" s="62"/>
      <c r="AH19" s="77" t="s">
        <v>16</v>
      </c>
      <c r="AI19" s="77" t="s">
        <v>51</v>
      </c>
      <c r="AJ19" s="77" t="s">
        <v>17</v>
      </c>
      <c r="AK19" s="77" t="s">
        <v>43</v>
      </c>
      <c r="AL19" s="77" t="s">
        <v>18</v>
      </c>
      <c r="AM19" s="77" t="s">
        <v>44</v>
      </c>
      <c r="AN19" s="77" t="s">
        <v>26</v>
      </c>
    </row>
    <row r="20" spans="1:40" x14ac:dyDescent="0.2">
      <c r="A20" s="78">
        <v>1996</v>
      </c>
      <c r="B20" s="68">
        <v>23.418274000000011</v>
      </c>
      <c r="C20" s="68">
        <v>84.92843500000015</v>
      </c>
      <c r="D20" s="68">
        <f>SUM(B20:C20)</f>
        <v>108.34670900000016</v>
      </c>
      <c r="E20" s="68"/>
      <c r="F20" s="79">
        <v>10.082415999999998</v>
      </c>
      <c r="G20" s="79">
        <v>1.7826999999999995</v>
      </c>
      <c r="H20" s="68">
        <v>11.553158000000012</v>
      </c>
      <c r="I20" s="68"/>
      <c r="J20" s="68">
        <v>0.77404000000000017</v>
      </c>
      <c r="K20" s="68">
        <v>33.003898999999983</v>
      </c>
      <c r="L20" s="68">
        <v>1.0592239999999999</v>
      </c>
      <c r="M20" s="68"/>
      <c r="N20" s="68">
        <v>2.1650179999999999</v>
      </c>
      <c r="O20" s="68"/>
      <c r="P20" s="68">
        <v>47.926254000000171</v>
      </c>
      <c r="Q20" s="36"/>
      <c r="R20" s="64" t="s">
        <v>111</v>
      </c>
      <c r="S20" s="64" t="s">
        <v>111</v>
      </c>
      <c r="T20" s="64" t="s">
        <v>111</v>
      </c>
      <c r="U20" s="36"/>
      <c r="V20" s="64" t="s">
        <v>111</v>
      </c>
      <c r="W20" s="64" t="s">
        <v>111</v>
      </c>
      <c r="X20" s="64" t="s">
        <v>111</v>
      </c>
      <c r="Y20" s="64" t="s">
        <v>111</v>
      </c>
      <c r="Z20" s="64" t="s">
        <v>111</v>
      </c>
      <c r="AA20" s="64" t="s">
        <v>111</v>
      </c>
      <c r="AB20" s="64" t="s">
        <v>111</v>
      </c>
      <c r="AD20" s="64" t="s">
        <v>111</v>
      </c>
      <c r="AE20" s="64" t="s">
        <v>111</v>
      </c>
      <c r="AF20" s="64" t="s">
        <v>111</v>
      </c>
      <c r="AG20" s="36"/>
      <c r="AH20" s="64" t="s">
        <v>111</v>
      </c>
      <c r="AI20" s="64" t="s">
        <v>111</v>
      </c>
      <c r="AJ20" s="64" t="s">
        <v>111</v>
      </c>
      <c r="AK20" s="64" t="s">
        <v>111</v>
      </c>
      <c r="AL20" s="64" t="s">
        <v>111</v>
      </c>
      <c r="AM20" s="64" t="s">
        <v>111</v>
      </c>
      <c r="AN20" s="64" t="s">
        <v>111</v>
      </c>
    </row>
    <row r="21" spans="1:40" x14ac:dyDescent="0.2">
      <c r="A21" s="78">
        <v>1997</v>
      </c>
      <c r="B21" s="68">
        <v>41.084476000000009</v>
      </c>
      <c r="C21" s="68">
        <v>138.00140100000019</v>
      </c>
      <c r="D21" s="68">
        <f t="shared" ref="D21:D43" si="0">SUM(B21:C21)</f>
        <v>179.08587700000021</v>
      </c>
      <c r="E21" s="68"/>
      <c r="F21" s="79">
        <v>22.205867000000008</v>
      </c>
      <c r="G21" s="79">
        <v>1.3461980000000002</v>
      </c>
      <c r="H21" s="68">
        <v>17.532411</v>
      </c>
      <c r="I21" s="68"/>
      <c r="J21" s="68">
        <v>1.6954470000000001</v>
      </c>
      <c r="K21" s="68">
        <v>53.003624000000045</v>
      </c>
      <c r="L21" s="68">
        <v>4.2099779999999996</v>
      </c>
      <c r="M21" s="68"/>
      <c r="N21" s="68">
        <v>3.2249239999999997</v>
      </c>
      <c r="O21" s="68"/>
      <c r="P21" s="68">
        <v>75.867428000000132</v>
      </c>
      <c r="Q21" s="36"/>
      <c r="R21" s="65">
        <f>IFERROR(F21/F20-1, "n/a")</f>
        <v>1.202435110790907</v>
      </c>
      <c r="S21" s="65">
        <f t="shared" ref="S21:T36" si="1">IFERROR(G21/G20-1, "n/a")</f>
        <v>-0.24485443428507292</v>
      </c>
      <c r="T21" s="65">
        <f t="shared" si="1"/>
        <v>0.51754273593419065</v>
      </c>
      <c r="U21" s="36"/>
      <c r="V21" s="65">
        <f>IFERROR(J21/J20-1, "n/a")</f>
        <v>1.1903868017156731</v>
      </c>
      <c r="W21" s="65">
        <f t="shared" ref="W21:AB21" si="2">IFERROR(K21/K20-1, "n/a")</f>
        <v>0.60598067519234844</v>
      </c>
      <c r="X21" s="65">
        <f t="shared" si="2"/>
        <v>2.9745870561845273</v>
      </c>
      <c r="Y21" s="65" t="str">
        <f t="shared" si="2"/>
        <v>n/a</v>
      </c>
      <c r="Z21" s="65">
        <f t="shared" si="2"/>
        <v>0.48955990204238486</v>
      </c>
      <c r="AA21" s="65" t="str">
        <f t="shared" si="2"/>
        <v>n/a</v>
      </c>
      <c r="AB21" s="65">
        <f t="shared" si="2"/>
        <v>0.58300350367462195</v>
      </c>
      <c r="AD21" s="64" t="s">
        <v>111</v>
      </c>
      <c r="AE21" s="64" t="s">
        <v>111</v>
      </c>
      <c r="AF21" s="64" t="s">
        <v>111</v>
      </c>
      <c r="AG21" s="36"/>
      <c r="AH21" s="64" t="s">
        <v>111</v>
      </c>
      <c r="AI21" s="64" t="s">
        <v>111</v>
      </c>
      <c r="AJ21" s="64" t="s">
        <v>111</v>
      </c>
      <c r="AK21" s="64" t="s">
        <v>111</v>
      </c>
      <c r="AL21" s="64" t="s">
        <v>111</v>
      </c>
      <c r="AM21" s="64" t="s">
        <v>111</v>
      </c>
      <c r="AN21" s="64" t="s">
        <v>111</v>
      </c>
    </row>
    <row r="22" spans="1:40" x14ac:dyDescent="0.2">
      <c r="A22" s="78">
        <v>1998</v>
      </c>
      <c r="B22" s="68">
        <v>75.881197999999969</v>
      </c>
      <c r="C22" s="68">
        <v>231.61954299999948</v>
      </c>
      <c r="D22" s="68">
        <f t="shared" si="0"/>
        <v>307.50074099999944</v>
      </c>
      <c r="E22" s="68"/>
      <c r="F22" s="79">
        <v>51.544178000000038</v>
      </c>
      <c r="G22" s="79">
        <v>1.0050000000000001</v>
      </c>
      <c r="H22" s="68">
        <v>23.332019999999929</v>
      </c>
      <c r="I22" s="68"/>
      <c r="J22" s="68">
        <v>8.192901000000008</v>
      </c>
      <c r="K22" s="68">
        <v>82.405744999999925</v>
      </c>
      <c r="L22" s="68">
        <v>1.6207239999999996</v>
      </c>
      <c r="M22" s="68"/>
      <c r="N22" s="68">
        <v>5.0088129999999982</v>
      </c>
      <c r="O22" s="68"/>
      <c r="P22" s="68">
        <v>134.39135999999957</v>
      </c>
      <c r="Q22" s="36"/>
      <c r="R22" s="65">
        <f t="shared" ref="R22:R43" si="3">IFERROR(F22/F21-1, "n/a")</f>
        <v>1.3211963757145813</v>
      </c>
      <c r="S22" s="65">
        <f t="shared" si="1"/>
        <v>-0.25345305816826358</v>
      </c>
      <c r="T22" s="65">
        <f t="shared" si="1"/>
        <v>0.33079357995885039</v>
      </c>
      <c r="U22" s="36"/>
      <c r="V22" s="65">
        <f t="shared" ref="V22:V43" si="4">IFERROR(J22/J21-1, "n/a")</f>
        <v>3.8322955539158743</v>
      </c>
      <c r="W22" s="65">
        <f t="shared" ref="W22:W43" si="5">IFERROR(K22/K21-1, "n/a")</f>
        <v>0.55471906977530172</v>
      </c>
      <c r="X22" s="65">
        <f t="shared" ref="X22:X43" si="6">IFERROR(L22/L21-1, "n/a")</f>
        <v>-0.61502791701049275</v>
      </c>
      <c r="Y22" s="65" t="str">
        <f t="shared" ref="Y22:Y43" si="7">IFERROR(M22/M21-1, "n/a")</f>
        <v>n/a</v>
      </c>
      <c r="Z22" s="65">
        <f t="shared" ref="Z22:Z43" si="8">IFERROR(N22/N21-1, "n/a")</f>
        <v>0.55315691160473812</v>
      </c>
      <c r="AA22" s="65" t="str">
        <f t="shared" ref="AA22:AA43" si="9">IFERROR(O22/O21-1, "n/a")</f>
        <v>n/a</v>
      </c>
      <c r="AB22" s="65">
        <f t="shared" ref="AB22:AB43" si="10">IFERROR(P22/P21-1, "n/a")</f>
        <v>0.77139733799858523</v>
      </c>
      <c r="AD22" s="64" t="s">
        <v>111</v>
      </c>
      <c r="AE22" s="64" t="s">
        <v>111</v>
      </c>
      <c r="AF22" s="64" t="s">
        <v>111</v>
      </c>
      <c r="AG22" s="36"/>
      <c r="AH22" s="64" t="s">
        <v>111</v>
      </c>
      <c r="AI22" s="64" t="s">
        <v>111</v>
      </c>
      <c r="AJ22" s="64" t="s">
        <v>111</v>
      </c>
      <c r="AK22" s="64" t="s">
        <v>111</v>
      </c>
      <c r="AL22" s="64" t="s">
        <v>111</v>
      </c>
      <c r="AM22" s="64" t="s">
        <v>111</v>
      </c>
      <c r="AN22" s="64" t="s">
        <v>111</v>
      </c>
    </row>
    <row r="23" spans="1:40" x14ac:dyDescent="0.2">
      <c r="A23" s="78">
        <v>1999</v>
      </c>
      <c r="B23" s="68">
        <v>56.680610999999921</v>
      </c>
      <c r="C23" s="68">
        <v>181.74826400000009</v>
      </c>
      <c r="D23" s="68">
        <f t="shared" si="0"/>
        <v>238.42887500000001</v>
      </c>
      <c r="E23" s="68"/>
      <c r="F23" s="79">
        <v>37.14746499999999</v>
      </c>
      <c r="G23" s="79">
        <v>2.9434329999999997</v>
      </c>
      <c r="H23" s="68">
        <v>16.589712999999932</v>
      </c>
      <c r="I23" s="68"/>
      <c r="J23" s="68">
        <v>24.671404999999961</v>
      </c>
      <c r="K23" s="68">
        <v>71.834540000000104</v>
      </c>
      <c r="L23" s="68">
        <v>1.8596850000000003</v>
      </c>
      <c r="M23" s="68"/>
      <c r="N23" s="68">
        <v>3.6840069999999998</v>
      </c>
      <c r="O23" s="68"/>
      <c r="P23" s="68">
        <v>79.69862700000003</v>
      </c>
      <c r="Q23" s="36"/>
      <c r="R23" s="65">
        <f t="shared" si="3"/>
        <v>-0.27930822759458962</v>
      </c>
      <c r="S23" s="65">
        <f t="shared" si="1"/>
        <v>1.9287890547263675</v>
      </c>
      <c r="T23" s="65">
        <f t="shared" si="1"/>
        <v>-0.28897227929686398</v>
      </c>
      <c r="U23" s="36"/>
      <c r="V23" s="65">
        <f t="shared" si="4"/>
        <v>2.0113149176341736</v>
      </c>
      <c r="W23" s="65">
        <f t="shared" si="5"/>
        <v>-0.1282823788559867</v>
      </c>
      <c r="X23" s="65">
        <f t="shared" si="6"/>
        <v>0.14744089678440053</v>
      </c>
      <c r="Y23" s="65" t="str">
        <f t="shared" si="7"/>
        <v>n/a</v>
      </c>
      <c r="Z23" s="65">
        <f t="shared" si="8"/>
        <v>-0.26449500111104141</v>
      </c>
      <c r="AA23" s="65" t="str">
        <f t="shared" si="9"/>
        <v>n/a</v>
      </c>
      <c r="AB23" s="65">
        <f t="shared" si="10"/>
        <v>-0.40696613978755558</v>
      </c>
      <c r="AD23" s="64" t="s">
        <v>111</v>
      </c>
      <c r="AE23" s="64" t="s">
        <v>111</v>
      </c>
      <c r="AF23" s="64" t="s">
        <v>111</v>
      </c>
      <c r="AG23" s="36"/>
      <c r="AH23" s="64" t="s">
        <v>111</v>
      </c>
      <c r="AI23" s="64" t="s">
        <v>111</v>
      </c>
      <c r="AJ23" s="64" t="s">
        <v>111</v>
      </c>
      <c r="AK23" s="64" t="s">
        <v>111</v>
      </c>
      <c r="AL23" s="64" t="s">
        <v>111</v>
      </c>
      <c r="AM23" s="64" t="s">
        <v>111</v>
      </c>
      <c r="AN23" s="64" t="s">
        <v>111</v>
      </c>
    </row>
    <row r="24" spans="1:40" x14ac:dyDescent="0.2">
      <c r="A24" s="78">
        <v>2000</v>
      </c>
      <c r="B24" s="68">
        <v>47.074009999999994</v>
      </c>
      <c r="C24" s="68">
        <v>148.43730299999947</v>
      </c>
      <c r="D24" s="68">
        <f t="shared" si="0"/>
        <v>195.51131299999946</v>
      </c>
      <c r="E24" s="68"/>
      <c r="F24" s="79">
        <v>28.337662000000012</v>
      </c>
      <c r="G24" s="79">
        <v>3.7967209999999998</v>
      </c>
      <c r="H24" s="68">
        <v>14.93962699999998</v>
      </c>
      <c r="I24" s="68"/>
      <c r="J24" s="68">
        <v>30.708825999999995</v>
      </c>
      <c r="K24" s="68">
        <v>65.651098999999789</v>
      </c>
      <c r="L24" s="68">
        <v>3.0858400000000006</v>
      </c>
      <c r="M24" s="68"/>
      <c r="N24" s="68">
        <v>3.4476599999999991</v>
      </c>
      <c r="O24" s="68"/>
      <c r="P24" s="68">
        <v>45.543877999999694</v>
      </c>
      <c r="Q24" s="36"/>
      <c r="R24" s="65">
        <f t="shared" si="3"/>
        <v>-0.23715758262373976</v>
      </c>
      <c r="S24" s="65">
        <f t="shared" si="1"/>
        <v>0.28989550636960315</v>
      </c>
      <c r="T24" s="65">
        <f t="shared" si="1"/>
        <v>-9.9464409058791947E-2</v>
      </c>
      <c r="U24" s="36"/>
      <c r="V24" s="65">
        <f t="shared" si="4"/>
        <v>0.24471330270813696</v>
      </c>
      <c r="W24" s="65">
        <f t="shared" si="5"/>
        <v>-8.6078939184413339E-2</v>
      </c>
      <c r="X24" s="65">
        <f t="shared" si="6"/>
        <v>0.65933477981486122</v>
      </c>
      <c r="Y24" s="65" t="str">
        <f t="shared" si="7"/>
        <v>n/a</v>
      </c>
      <c r="Z24" s="65">
        <f t="shared" si="8"/>
        <v>-6.4154872669894725E-2</v>
      </c>
      <c r="AA24" s="65" t="str">
        <f t="shared" si="9"/>
        <v>n/a</v>
      </c>
      <c r="AB24" s="65">
        <f t="shared" si="10"/>
        <v>-0.42854877537602154</v>
      </c>
      <c r="AD24" s="64" t="s">
        <v>111</v>
      </c>
      <c r="AE24" s="64" t="s">
        <v>111</v>
      </c>
      <c r="AF24" s="64" t="s">
        <v>111</v>
      </c>
      <c r="AG24" s="36"/>
      <c r="AH24" s="64" t="s">
        <v>111</v>
      </c>
      <c r="AI24" s="64" t="s">
        <v>111</v>
      </c>
      <c r="AJ24" s="64" t="s">
        <v>111</v>
      </c>
      <c r="AK24" s="64" t="s">
        <v>111</v>
      </c>
      <c r="AL24" s="64" t="s">
        <v>111</v>
      </c>
      <c r="AM24" s="64" t="s">
        <v>111</v>
      </c>
      <c r="AN24" s="64" t="s">
        <v>111</v>
      </c>
    </row>
    <row r="25" spans="1:40" x14ac:dyDescent="0.2">
      <c r="A25" s="78">
        <v>2001</v>
      </c>
      <c r="B25" s="68">
        <v>67.427725000000081</v>
      </c>
      <c r="C25" s="68">
        <v>272.0342969999985</v>
      </c>
      <c r="D25" s="68">
        <f t="shared" si="0"/>
        <v>339.46202199999857</v>
      </c>
      <c r="E25" s="68"/>
      <c r="F25" s="79">
        <v>37.810439000000017</v>
      </c>
      <c r="G25" s="79">
        <v>12.205303000000008</v>
      </c>
      <c r="H25" s="68">
        <v>17.411983000000056</v>
      </c>
      <c r="I25" s="68"/>
      <c r="J25" s="68">
        <v>105.09643100000025</v>
      </c>
      <c r="K25" s="68">
        <v>112.14893800000029</v>
      </c>
      <c r="L25" s="68">
        <v>3.8081139999999989</v>
      </c>
      <c r="M25" s="68"/>
      <c r="N25" s="68">
        <v>4.0437720000000015</v>
      </c>
      <c r="O25" s="68"/>
      <c r="P25" s="68">
        <v>46.937041999997973</v>
      </c>
      <c r="Q25" s="36"/>
      <c r="R25" s="65">
        <f t="shared" si="3"/>
        <v>0.33428223542224478</v>
      </c>
      <c r="S25" s="65">
        <f t="shared" si="1"/>
        <v>2.2146957861797083</v>
      </c>
      <c r="T25" s="65">
        <f t="shared" si="1"/>
        <v>0.1654898077442013</v>
      </c>
      <c r="U25" s="36"/>
      <c r="V25" s="65">
        <f t="shared" si="4"/>
        <v>2.4223526161501669</v>
      </c>
      <c r="W25" s="65">
        <f t="shared" si="5"/>
        <v>0.70825682598246598</v>
      </c>
      <c r="X25" s="65">
        <f t="shared" si="6"/>
        <v>0.23406074196977111</v>
      </c>
      <c r="Y25" s="65" t="str">
        <f t="shared" si="7"/>
        <v>n/a</v>
      </c>
      <c r="Z25" s="65">
        <f t="shared" si="8"/>
        <v>0.17290336054019328</v>
      </c>
      <c r="AA25" s="65" t="str">
        <f t="shared" si="9"/>
        <v>n/a</v>
      </c>
      <c r="AB25" s="65">
        <f t="shared" si="10"/>
        <v>3.0589489985861196E-2</v>
      </c>
      <c r="AD25" s="64" t="s">
        <v>111</v>
      </c>
      <c r="AE25" s="64" t="s">
        <v>111</v>
      </c>
      <c r="AF25" s="64" t="s">
        <v>111</v>
      </c>
      <c r="AG25" s="36"/>
      <c r="AH25" s="64" t="s">
        <v>111</v>
      </c>
      <c r="AI25" s="64" t="s">
        <v>111</v>
      </c>
      <c r="AJ25" s="64" t="s">
        <v>111</v>
      </c>
      <c r="AK25" s="64" t="s">
        <v>111</v>
      </c>
      <c r="AL25" s="64" t="s">
        <v>111</v>
      </c>
      <c r="AM25" s="64" t="s">
        <v>111</v>
      </c>
      <c r="AN25" s="64" t="s">
        <v>111</v>
      </c>
    </row>
    <row r="26" spans="1:40" x14ac:dyDescent="0.2">
      <c r="A26" s="78">
        <v>2002</v>
      </c>
      <c r="B26" s="68">
        <v>54.426577000000108</v>
      </c>
      <c r="C26" s="68">
        <v>420.99464700000186</v>
      </c>
      <c r="D26" s="68">
        <f t="shared" si="0"/>
        <v>475.42122400000198</v>
      </c>
      <c r="E26" s="68"/>
      <c r="F26" s="79">
        <v>36.758111999999976</v>
      </c>
      <c r="G26" s="79">
        <v>3.2796659999999989</v>
      </c>
      <c r="H26" s="68">
        <v>14.388799000000134</v>
      </c>
      <c r="I26" s="68"/>
      <c r="J26" s="68">
        <v>150.94030600000053</v>
      </c>
      <c r="K26" s="68">
        <v>181.43203399999925</v>
      </c>
      <c r="L26" s="68">
        <v>16.025464999999993</v>
      </c>
      <c r="M26" s="68"/>
      <c r="N26" s="68">
        <v>4.2608150000000018</v>
      </c>
      <c r="O26" s="68"/>
      <c r="P26" s="68">
        <v>68.336027000002105</v>
      </c>
      <c r="Q26" s="36"/>
      <c r="R26" s="65">
        <f t="shared" si="3"/>
        <v>-2.7831652523263251E-2</v>
      </c>
      <c r="S26" s="65">
        <f t="shared" si="1"/>
        <v>-0.7312917180343661</v>
      </c>
      <c r="T26" s="65">
        <f t="shared" si="1"/>
        <v>-0.17362663402553935</v>
      </c>
      <c r="U26" s="36"/>
      <c r="V26" s="65">
        <f t="shared" si="4"/>
        <v>0.4362077243136846</v>
      </c>
      <c r="W26" s="65">
        <f t="shared" si="5"/>
        <v>0.61777754863803325</v>
      </c>
      <c r="X26" s="65">
        <f t="shared" si="6"/>
        <v>3.2082419276313674</v>
      </c>
      <c r="Y26" s="65" t="str">
        <f t="shared" si="7"/>
        <v>n/a</v>
      </c>
      <c r="Z26" s="65">
        <f t="shared" si="8"/>
        <v>5.3673401962326395E-2</v>
      </c>
      <c r="AA26" s="65" t="str">
        <f t="shared" si="9"/>
        <v>n/a</v>
      </c>
      <c r="AB26" s="65">
        <f t="shared" si="10"/>
        <v>0.4559082568519135</v>
      </c>
      <c r="AD26" s="64" t="s">
        <v>111</v>
      </c>
      <c r="AE26" s="64" t="s">
        <v>111</v>
      </c>
      <c r="AF26" s="64" t="s">
        <v>111</v>
      </c>
      <c r="AG26" s="36"/>
      <c r="AH26" s="64" t="s">
        <v>111</v>
      </c>
      <c r="AI26" s="64" t="s">
        <v>111</v>
      </c>
      <c r="AJ26" s="64" t="s">
        <v>111</v>
      </c>
      <c r="AK26" s="64" t="s">
        <v>111</v>
      </c>
      <c r="AL26" s="64" t="s">
        <v>111</v>
      </c>
      <c r="AM26" s="64" t="s">
        <v>111</v>
      </c>
      <c r="AN26" s="64" t="s">
        <v>111</v>
      </c>
    </row>
    <row r="27" spans="1:40" x14ac:dyDescent="0.2">
      <c r="A27" s="78">
        <v>2003</v>
      </c>
      <c r="B27" s="68">
        <v>83.505269000000183</v>
      </c>
      <c r="C27" s="68">
        <v>664.57968769999911</v>
      </c>
      <c r="D27" s="68">
        <f t="shared" si="0"/>
        <v>748.08495669999934</v>
      </c>
      <c r="E27" s="68"/>
      <c r="F27" s="79">
        <v>54.654338000000109</v>
      </c>
      <c r="G27" s="79">
        <v>6.0099059999999955</v>
      </c>
      <c r="H27" s="68">
        <v>22.84102500000008</v>
      </c>
      <c r="I27" s="68"/>
      <c r="J27" s="68">
        <v>213.16499800000091</v>
      </c>
      <c r="K27" s="68">
        <v>293.37413399999809</v>
      </c>
      <c r="L27" s="68">
        <v>12.325225999999997</v>
      </c>
      <c r="M27" s="68"/>
      <c r="N27" s="68">
        <v>13.857303999999999</v>
      </c>
      <c r="O27" s="68"/>
      <c r="P27" s="68">
        <v>131.8580257000001</v>
      </c>
      <c r="Q27" s="36"/>
      <c r="R27" s="65">
        <f t="shared" si="3"/>
        <v>0.48686466813094609</v>
      </c>
      <c r="S27" s="65">
        <f t="shared" si="1"/>
        <v>0.83247501422400871</v>
      </c>
      <c r="T27" s="65">
        <f t="shared" si="1"/>
        <v>0.58741705961698876</v>
      </c>
      <c r="U27" s="36"/>
      <c r="V27" s="65">
        <f t="shared" si="4"/>
        <v>0.41224702433026827</v>
      </c>
      <c r="W27" s="65">
        <f t="shared" si="5"/>
        <v>0.61699192547220916</v>
      </c>
      <c r="X27" s="65">
        <f t="shared" si="6"/>
        <v>-0.23089744977758819</v>
      </c>
      <c r="Y27" s="65" t="str">
        <f t="shared" si="7"/>
        <v>n/a</v>
      </c>
      <c r="Z27" s="65">
        <f t="shared" si="8"/>
        <v>2.2522660570806274</v>
      </c>
      <c r="AA27" s="65" t="str">
        <f t="shared" si="9"/>
        <v>n/a</v>
      </c>
      <c r="AB27" s="65">
        <f t="shared" si="10"/>
        <v>0.92955358232921625</v>
      </c>
      <c r="AD27" s="64" t="s">
        <v>111</v>
      </c>
      <c r="AE27" s="64" t="s">
        <v>111</v>
      </c>
      <c r="AF27" s="64" t="s">
        <v>111</v>
      </c>
      <c r="AG27" s="36"/>
      <c r="AH27" s="64" t="s">
        <v>111</v>
      </c>
      <c r="AI27" s="64" t="s">
        <v>111</v>
      </c>
      <c r="AJ27" s="64" t="s">
        <v>111</v>
      </c>
      <c r="AK27" s="64" t="s">
        <v>111</v>
      </c>
      <c r="AL27" s="64" t="s">
        <v>111</v>
      </c>
      <c r="AM27" s="64" t="s">
        <v>111</v>
      </c>
      <c r="AN27" s="64" t="s">
        <v>111</v>
      </c>
    </row>
    <row r="28" spans="1:40" x14ac:dyDescent="0.2">
      <c r="A28" s="78">
        <v>2004</v>
      </c>
      <c r="B28" s="68">
        <v>100.97378700000002</v>
      </c>
      <c r="C28" s="68">
        <v>917.82280019999712</v>
      </c>
      <c r="D28" s="68">
        <f t="shared" si="0"/>
        <v>1018.7965871999971</v>
      </c>
      <c r="E28" s="68"/>
      <c r="F28" s="79">
        <v>76.611911999999876</v>
      </c>
      <c r="G28" s="79">
        <v>6.2279950000000026</v>
      </c>
      <c r="H28" s="68">
        <v>18.133880000000133</v>
      </c>
      <c r="I28" s="68"/>
      <c r="J28" s="68">
        <v>143.06787400000036</v>
      </c>
      <c r="K28" s="68">
        <v>600.77583399999719</v>
      </c>
      <c r="L28" s="68">
        <v>30.430892000000046</v>
      </c>
      <c r="M28" s="68"/>
      <c r="N28" s="68">
        <v>16.372127999999986</v>
      </c>
      <c r="O28" s="68"/>
      <c r="P28" s="68">
        <v>127.17607219999945</v>
      </c>
      <c r="Q28" s="36"/>
      <c r="R28" s="65">
        <f t="shared" si="3"/>
        <v>0.40175354424748</v>
      </c>
      <c r="S28" s="65">
        <f t="shared" si="1"/>
        <v>3.6288254758062299E-2</v>
      </c>
      <c r="T28" s="65">
        <f t="shared" si="1"/>
        <v>-0.20608291440510795</v>
      </c>
      <c r="U28" s="36"/>
      <c r="V28" s="65">
        <f t="shared" si="4"/>
        <v>-0.32883974694569817</v>
      </c>
      <c r="W28" s="65">
        <f t="shared" si="5"/>
        <v>1.0478145970428363</v>
      </c>
      <c r="X28" s="65">
        <f t="shared" si="6"/>
        <v>1.4689926172550551</v>
      </c>
      <c r="Y28" s="65" t="str">
        <f t="shared" si="7"/>
        <v>n/a</v>
      </c>
      <c r="Z28" s="65">
        <f t="shared" si="8"/>
        <v>0.18148003392290346</v>
      </c>
      <c r="AA28" s="65" t="str">
        <f t="shared" si="9"/>
        <v>n/a</v>
      </c>
      <c r="AB28" s="65">
        <f t="shared" si="10"/>
        <v>-3.5507535283843095E-2</v>
      </c>
      <c r="AD28" s="64" t="s">
        <v>111</v>
      </c>
      <c r="AE28" s="64" t="s">
        <v>111</v>
      </c>
      <c r="AF28" s="64" t="s">
        <v>111</v>
      </c>
      <c r="AG28" s="36"/>
      <c r="AH28" s="64" t="s">
        <v>111</v>
      </c>
      <c r="AI28" s="64" t="s">
        <v>111</v>
      </c>
      <c r="AJ28" s="64" t="s">
        <v>111</v>
      </c>
      <c r="AK28" s="64" t="s">
        <v>111</v>
      </c>
      <c r="AL28" s="64" t="s">
        <v>111</v>
      </c>
      <c r="AM28" s="64" t="s">
        <v>111</v>
      </c>
      <c r="AN28" s="64" t="s">
        <v>111</v>
      </c>
    </row>
    <row r="29" spans="1:40" x14ac:dyDescent="0.2">
      <c r="A29" s="78">
        <v>2005</v>
      </c>
      <c r="B29" s="68">
        <v>175.81675999999976</v>
      </c>
      <c r="C29" s="68">
        <v>1259.0979470000054</v>
      </c>
      <c r="D29" s="68">
        <f t="shared" si="0"/>
        <v>1434.9147070000051</v>
      </c>
      <c r="E29" s="68"/>
      <c r="F29" s="79">
        <v>137.82195100000007</v>
      </c>
      <c r="G29" s="79">
        <v>10.696403</v>
      </c>
      <c r="H29" s="68">
        <v>27.298405999999687</v>
      </c>
      <c r="I29" s="68"/>
      <c r="J29" s="68">
        <v>155.51283200000003</v>
      </c>
      <c r="K29" s="68">
        <v>888.79616400000157</v>
      </c>
      <c r="L29" s="68">
        <v>41.184190000000036</v>
      </c>
      <c r="M29" s="68"/>
      <c r="N29" s="68">
        <v>20.226114999999997</v>
      </c>
      <c r="O29" s="68"/>
      <c r="P29" s="68">
        <v>153.37864600000398</v>
      </c>
      <c r="Q29" s="36"/>
      <c r="R29" s="65">
        <f t="shared" si="3"/>
        <v>0.79896242505996051</v>
      </c>
      <c r="S29" s="65">
        <f t="shared" si="1"/>
        <v>0.7174713531401351</v>
      </c>
      <c r="T29" s="65">
        <f t="shared" si="1"/>
        <v>0.50538141864838004</v>
      </c>
      <c r="U29" s="36"/>
      <c r="V29" s="65">
        <f t="shared" si="4"/>
        <v>8.698639080915993E-2</v>
      </c>
      <c r="W29" s="65">
        <f t="shared" si="5"/>
        <v>0.47941397389830054</v>
      </c>
      <c r="X29" s="65">
        <f t="shared" si="6"/>
        <v>0.35336782109443177</v>
      </c>
      <c r="Y29" s="65" t="str">
        <f t="shared" si="7"/>
        <v>n/a</v>
      </c>
      <c r="Z29" s="65">
        <f t="shared" si="8"/>
        <v>0.23539927124928495</v>
      </c>
      <c r="AA29" s="65" t="str">
        <f t="shared" si="9"/>
        <v>n/a</v>
      </c>
      <c r="AB29" s="65">
        <f t="shared" si="10"/>
        <v>0.20603383440556233</v>
      </c>
      <c r="AD29" s="64" t="s">
        <v>111</v>
      </c>
      <c r="AE29" s="64" t="s">
        <v>111</v>
      </c>
      <c r="AF29" s="64" t="s">
        <v>111</v>
      </c>
      <c r="AG29" s="36"/>
      <c r="AH29" s="64" t="s">
        <v>111</v>
      </c>
      <c r="AI29" s="64" t="s">
        <v>111</v>
      </c>
      <c r="AJ29" s="64" t="s">
        <v>111</v>
      </c>
      <c r="AK29" s="64" t="s">
        <v>111</v>
      </c>
      <c r="AL29" s="64" t="s">
        <v>111</v>
      </c>
      <c r="AM29" s="64" t="s">
        <v>111</v>
      </c>
      <c r="AN29" s="64" t="s">
        <v>111</v>
      </c>
    </row>
    <row r="30" spans="1:40" x14ac:dyDescent="0.2">
      <c r="A30" s="78">
        <v>2006</v>
      </c>
      <c r="B30" s="68">
        <v>213.78679899999949</v>
      </c>
      <c r="C30" s="68">
        <v>1278.0108197000027</v>
      </c>
      <c r="D30" s="68">
        <f t="shared" si="0"/>
        <v>1491.7976187000022</v>
      </c>
      <c r="E30" s="68"/>
      <c r="F30" s="79">
        <v>165.14517099999938</v>
      </c>
      <c r="G30" s="79">
        <v>7.7098760000000031</v>
      </c>
      <c r="H30" s="68">
        <v>40.931752000000102</v>
      </c>
      <c r="I30" s="68"/>
      <c r="J30" s="68">
        <v>144.16742800000034</v>
      </c>
      <c r="K30" s="68">
        <v>933.59234399999309</v>
      </c>
      <c r="L30" s="68">
        <v>45.073471999999974</v>
      </c>
      <c r="M30" s="68"/>
      <c r="N30" s="68">
        <v>17.868356000000016</v>
      </c>
      <c r="O30" s="68"/>
      <c r="P30" s="68">
        <v>137.30921970000918</v>
      </c>
      <c r="Q30" s="36"/>
      <c r="R30" s="65">
        <f t="shared" si="3"/>
        <v>0.19825013215782517</v>
      </c>
      <c r="S30" s="65">
        <f t="shared" si="1"/>
        <v>-0.27920853393425782</v>
      </c>
      <c r="T30" s="65">
        <f t="shared" si="1"/>
        <v>0.49941912359280516</v>
      </c>
      <c r="U30" s="36"/>
      <c r="V30" s="65">
        <f t="shared" si="4"/>
        <v>-7.2954777133758864E-2</v>
      </c>
      <c r="W30" s="65">
        <f t="shared" si="5"/>
        <v>5.0400960101343761E-2</v>
      </c>
      <c r="X30" s="65">
        <f t="shared" si="6"/>
        <v>9.4436287322876344E-2</v>
      </c>
      <c r="Y30" s="65" t="str">
        <f t="shared" si="7"/>
        <v>n/a</v>
      </c>
      <c r="Z30" s="65">
        <f t="shared" si="8"/>
        <v>-0.11657003828960633</v>
      </c>
      <c r="AA30" s="65" t="str">
        <f t="shared" si="9"/>
        <v>n/a</v>
      </c>
      <c r="AB30" s="65">
        <f t="shared" si="10"/>
        <v>-0.1047696450521175</v>
      </c>
      <c r="AD30" s="64" t="s">
        <v>111</v>
      </c>
      <c r="AE30" s="64" t="s">
        <v>111</v>
      </c>
      <c r="AF30" s="64" t="s">
        <v>111</v>
      </c>
      <c r="AG30" s="36"/>
      <c r="AH30" s="64" t="s">
        <v>111</v>
      </c>
      <c r="AI30" s="64" t="s">
        <v>111</v>
      </c>
      <c r="AJ30" s="64" t="s">
        <v>111</v>
      </c>
      <c r="AK30" s="64" t="s">
        <v>111</v>
      </c>
      <c r="AL30" s="64" t="s">
        <v>111</v>
      </c>
      <c r="AM30" s="64" t="s">
        <v>111</v>
      </c>
      <c r="AN30" s="64" t="s">
        <v>111</v>
      </c>
    </row>
    <row r="31" spans="1:40" x14ac:dyDescent="0.2">
      <c r="A31" s="78">
        <v>2007</v>
      </c>
      <c r="B31" s="68">
        <v>240.88989499999985</v>
      </c>
      <c r="C31" s="68">
        <v>788.21748199998854</v>
      </c>
      <c r="D31" s="68">
        <f t="shared" si="0"/>
        <v>1029.1073769999884</v>
      </c>
      <c r="E31" s="68"/>
      <c r="F31" s="79">
        <v>193.65481900000009</v>
      </c>
      <c r="G31" s="79">
        <v>2.953986</v>
      </c>
      <c r="H31" s="68">
        <v>44.281089999999779</v>
      </c>
      <c r="I31" s="68"/>
      <c r="J31" s="68">
        <v>140.43442600000031</v>
      </c>
      <c r="K31" s="68">
        <v>510.7394129999995</v>
      </c>
      <c r="L31" s="68">
        <v>38.139831000000086</v>
      </c>
      <c r="M31" s="68"/>
      <c r="N31" s="68">
        <v>13.950430000000004</v>
      </c>
      <c r="O31" s="68"/>
      <c r="P31" s="68">
        <v>84.953381999988665</v>
      </c>
      <c r="Q31" s="36"/>
      <c r="R31" s="65">
        <f t="shared" si="3"/>
        <v>0.17263385800121767</v>
      </c>
      <c r="S31" s="65">
        <f t="shared" si="1"/>
        <v>-0.61685687292506408</v>
      </c>
      <c r="T31" s="65">
        <f t="shared" si="1"/>
        <v>8.1827379389957988E-2</v>
      </c>
      <c r="U31" s="36"/>
      <c r="V31" s="65">
        <f t="shared" si="4"/>
        <v>-2.5893518749602884E-2</v>
      </c>
      <c r="W31" s="65">
        <f t="shared" si="5"/>
        <v>-0.45293101825179138</v>
      </c>
      <c r="X31" s="65">
        <f t="shared" si="6"/>
        <v>-0.15382975156650658</v>
      </c>
      <c r="Y31" s="65" t="str">
        <f t="shared" si="7"/>
        <v>n/a</v>
      </c>
      <c r="Z31" s="65">
        <f t="shared" si="8"/>
        <v>-0.21926617087772415</v>
      </c>
      <c r="AA31" s="65" t="str">
        <f t="shared" si="9"/>
        <v>n/a</v>
      </c>
      <c r="AB31" s="65">
        <f t="shared" si="10"/>
        <v>-0.38129877814764845</v>
      </c>
      <c r="AD31" s="64" t="s">
        <v>111</v>
      </c>
      <c r="AE31" s="64" t="s">
        <v>111</v>
      </c>
      <c r="AF31" s="64" t="s">
        <v>111</v>
      </c>
      <c r="AG31" s="36"/>
      <c r="AH31" s="64" t="s">
        <v>111</v>
      </c>
      <c r="AI31" s="64" t="s">
        <v>111</v>
      </c>
      <c r="AJ31" s="64" t="s">
        <v>111</v>
      </c>
      <c r="AK31" s="64" t="s">
        <v>111</v>
      </c>
      <c r="AL31" s="64" t="s">
        <v>111</v>
      </c>
      <c r="AM31" s="64" t="s">
        <v>111</v>
      </c>
      <c r="AN31" s="64" t="s">
        <v>111</v>
      </c>
    </row>
    <row r="32" spans="1:40" x14ac:dyDescent="0.2">
      <c r="A32" s="78">
        <v>2008</v>
      </c>
      <c r="B32" s="68">
        <v>17.319503000000012</v>
      </c>
      <c r="C32" s="68">
        <v>52.71268799999995</v>
      </c>
      <c r="D32" s="68">
        <f t="shared" si="0"/>
        <v>70.032190999999955</v>
      </c>
      <c r="E32" s="68"/>
      <c r="F32" s="68">
        <v>10.707465000000004</v>
      </c>
      <c r="G32" s="68">
        <v>2.0501139999999998</v>
      </c>
      <c r="H32" s="68">
        <v>4.5619240000000083</v>
      </c>
      <c r="I32" s="68"/>
      <c r="J32" s="68">
        <v>6.612916000000002</v>
      </c>
      <c r="K32" s="68">
        <v>22.41634199999999</v>
      </c>
      <c r="L32" s="68">
        <v>13.158361000000006</v>
      </c>
      <c r="M32" s="68"/>
      <c r="N32" s="68">
        <v>0.66776600000000008</v>
      </c>
      <c r="O32" s="68"/>
      <c r="P32" s="68">
        <v>9.857302999999952</v>
      </c>
      <c r="Q32" s="36"/>
      <c r="R32" s="65">
        <f t="shared" si="3"/>
        <v>-0.94470850219327618</v>
      </c>
      <c r="S32" s="65">
        <f t="shared" si="1"/>
        <v>-0.30598384691058123</v>
      </c>
      <c r="T32" s="65">
        <f t="shared" si="1"/>
        <v>-0.89697805541823761</v>
      </c>
      <c r="U32" s="36"/>
      <c r="V32" s="65">
        <f t="shared" si="4"/>
        <v>-0.95291100488422986</v>
      </c>
      <c r="W32" s="65">
        <f t="shared" si="5"/>
        <v>-0.95611002121741484</v>
      </c>
      <c r="X32" s="65">
        <f t="shared" si="6"/>
        <v>-0.65499687190538469</v>
      </c>
      <c r="Y32" s="65" t="str">
        <f t="shared" si="7"/>
        <v>n/a</v>
      </c>
      <c r="Z32" s="65">
        <f t="shared" si="8"/>
        <v>-0.95213294500599621</v>
      </c>
      <c r="AA32" s="65" t="str">
        <f t="shared" si="9"/>
        <v>n/a</v>
      </c>
      <c r="AB32" s="65">
        <f t="shared" si="10"/>
        <v>-0.88396809205310667</v>
      </c>
      <c r="AD32" s="64" t="s">
        <v>111</v>
      </c>
      <c r="AE32" s="64" t="s">
        <v>111</v>
      </c>
      <c r="AF32" s="64" t="s">
        <v>111</v>
      </c>
      <c r="AG32" s="36"/>
      <c r="AH32" s="64" t="s">
        <v>111</v>
      </c>
      <c r="AI32" s="64" t="s">
        <v>111</v>
      </c>
      <c r="AJ32" s="64" t="s">
        <v>111</v>
      </c>
      <c r="AK32" s="64" t="s">
        <v>111</v>
      </c>
      <c r="AL32" s="64" t="s">
        <v>111</v>
      </c>
      <c r="AM32" s="64" t="s">
        <v>111</v>
      </c>
      <c r="AN32" s="64" t="s">
        <v>111</v>
      </c>
    </row>
    <row r="33" spans="1:246" x14ac:dyDescent="0.2">
      <c r="A33" s="78">
        <v>2009</v>
      </c>
      <c r="B33" s="68">
        <v>11.043413000000001</v>
      </c>
      <c r="C33" s="68">
        <v>72.454343999999963</v>
      </c>
      <c r="D33" s="68">
        <f t="shared" si="0"/>
        <v>83.497756999999964</v>
      </c>
      <c r="E33" s="68"/>
      <c r="F33" s="68">
        <v>0.5</v>
      </c>
      <c r="G33" s="68">
        <v>0.8741000000000001</v>
      </c>
      <c r="H33" s="68">
        <v>9.6693130000000007</v>
      </c>
      <c r="I33" s="68"/>
      <c r="J33" s="68"/>
      <c r="K33" s="68">
        <v>0.56021900000000013</v>
      </c>
      <c r="L33" s="68">
        <v>64.084312999999995</v>
      </c>
      <c r="M33" s="68"/>
      <c r="N33" s="68">
        <v>0.27801199999999998</v>
      </c>
      <c r="O33" s="68"/>
      <c r="P33" s="68">
        <v>7.5317999999999614</v>
      </c>
      <c r="Q33" s="36"/>
      <c r="R33" s="65">
        <f t="shared" si="3"/>
        <v>-0.95330360640917344</v>
      </c>
      <c r="S33" s="65">
        <f t="shared" si="1"/>
        <v>-0.57363346623651168</v>
      </c>
      <c r="T33" s="65">
        <f t="shared" si="1"/>
        <v>1.1195690677880612</v>
      </c>
      <c r="U33" s="36"/>
      <c r="V33" s="65">
        <f t="shared" si="4"/>
        <v>-1</v>
      </c>
      <c r="W33" s="65">
        <f t="shared" si="5"/>
        <v>-0.97500845588455065</v>
      </c>
      <c r="X33" s="65">
        <f t="shared" si="6"/>
        <v>3.8702352063452254</v>
      </c>
      <c r="Y33" s="65" t="str">
        <f t="shared" si="7"/>
        <v>n/a</v>
      </c>
      <c r="Z33" s="65">
        <f t="shared" si="8"/>
        <v>-0.58366853059305213</v>
      </c>
      <c r="AA33" s="65" t="str">
        <f t="shared" si="9"/>
        <v>n/a</v>
      </c>
      <c r="AB33" s="65">
        <f t="shared" si="10"/>
        <v>-0.23591676141029672</v>
      </c>
      <c r="AD33" s="64" t="s">
        <v>111</v>
      </c>
      <c r="AE33" s="64" t="s">
        <v>111</v>
      </c>
      <c r="AF33" s="64" t="s">
        <v>111</v>
      </c>
      <c r="AG33" s="36"/>
      <c r="AH33" s="64" t="s">
        <v>111</v>
      </c>
      <c r="AI33" s="64" t="s">
        <v>111</v>
      </c>
      <c r="AJ33" s="64" t="s">
        <v>111</v>
      </c>
      <c r="AK33" s="64" t="s">
        <v>111</v>
      </c>
      <c r="AL33" s="64" t="s">
        <v>111</v>
      </c>
      <c r="AM33" s="64" t="s">
        <v>111</v>
      </c>
      <c r="AN33" s="64" t="s">
        <v>111</v>
      </c>
    </row>
    <row r="34" spans="1:246" x14ac:dyDescent="0.2">
      <c r="A34" s="78">
        <v>2010</v>
      </c>
      <c r="B34" s="68">
        <v>24.619021</v>
      </c>
      <c r="C34" s="68">
        <v>66.638849999999891</v>
      </c>
      <c r="D34" s="68">
        <f t="shared" si="0"/>
        <v>91.257870999999895</v>
      </c>
      <c r="E34" s="68"/>
      <c r="F34" s="68">
        <v>6.5251530000000031</v>
      </c>
      <c r="G34" s="68">
        <v>5.5041509999999993</v>
      </c>
      <c r="H34" s="68">
        <v>12.589716999999997</v>
      </c>
      <c r="I34" s="68"/>
      <c r="J34" s="68">
        <v>0.23783799999999999</v>
      </c>
      <c r="K34" s="68">
        <v>1.1600590000000002</v>
      </c>
      <c r="L34" s="68">
        <v>45.160769999999978</v>
      </c>
      <c r="M34" s="68"/>
      <c r="N34" s="68">
        <v>1.573806</v>
      </c>
      <c r="O34" s="68"/>
      <c r="P34" s="68">
        <v>18.506376999999915</v>
      </c>
      <c r="Q34" s="36"/>
      <c r="R34" s="65">
        <f t="shared" si="3"/>
        <v>12.050306000000006</v>
      </c>
      <c r="S34" s="65">
        <f t="shared" si="1"/>
        <v>5.2969351332799439</v>
      </c>
      <c r="T34" s="65">
        <f t="shared" si="1"/>
        <v>0.30202807583124014</v>
      </c>
      <c r="U34" s="36"/>
      <c r="V34" s="65" t="str">
        <f t="shared" si="4"/>
        <v>n/a</v>
      </c>
      <c r="W34" s="65">
        <f t="shared" si="5"/>
        <v>1.0707241275286985</v>
      </c>
      <c r="X34" s="65">
        <f t="shared" si="6"/>
        <v>-0.29529134532502543</v>
      </c>
      <c r="Y34" s="65" t="str">
        <f t="shared" si="7"/>
        <v>n/a</v>
      </c>
      <c r="Z34" s="65">
        <f t="shared" si="8"/>
        <v>4.6609283052530115</v>
      </c>
      <c r="AA34" s="65" t="str">
        <f t="shared" si="9"/>
        <v>n/a</v>
      </c>
      <c r="AB34" s="65">
        <f t="shared" si="10"/>
        <v>1.4570988342760045</v>
      </c>
      <c r="AD34" s="64" t="s">
        <v>111</v>
      </c>
      <c r="AE34" s="64" t="s">
        <v>111</v>
      </c>
      <c r="AF34" s="64" t="s">
        <v>111</v>
      </c>
      <c r="AG34" s="36"/>
      <c r="AH34" s="64" t="s">
        <v>111</v>
      </c>
      <c r="AI34" s="64" t="s">
        <v>111</v>
      </c>
      <c r="AJ34" s="64" t="s">
        <v>111</v>
      </c>
      <c r="AK34" s="64" t="s">
        <v>111</v>
      </c>
      <c r="AL34" s="64" t="s">
        <v>111</v>
      </c>
      <c r="AM34" s="64" t="s">
        <v>111</v>
      </c>
      <c r="AN34" s="64" t="s">
        <v>111</v>
      </c>
    </row>
    <row r="35" spans="1:246" x14ac:dyDescent="0.2">
      <c r="A35" s="78">
        <v>2011</v>
      </c>
      <c r="B35" s="68">
        <v>34.490367999999997</v>
      </c>
      <c r="C35" s="68">
        <v>37.146532000000036</v>
      </c>
      <c r="D35" s="68">
        <f t="shared" si="0"/>
        <v>71.636900000000026</v>
      </c>
      <c r="E35" s="68"/>
      <c r="F35" s="68">
        <v>26.677060000000004</v>
      </c>
      <c r="G35" s="68">
        <v>2.1046019999999999</v>
      </c>
      <c r="H35" s="68">
        <v>5.7087059999999923</v>
      </c>
      <c r="I35" s="68"/>
      <c r="J35" s="68">
        <v>0.67066399999999982</v>
      </c>
      <c r="K35" s="68">
        <v>0.45287700000000003</v>
      </c>
      <c r="L35" s="68">
        <v>15.850522999999995</v>
      </c>
      <c r="M35" s="68"/>
      <c r="N35" s="68">
        <v>2.4493519999999998</v>
      </c>
      <c r="O35" s="68"/>
      <c r="P35" s="68">
        <v>17.72311600000004</v>
      </c>
      <c r="Q35" s="36"/>
      <c r="R35" s="65">
        <f t="shared" si="3"/>
        <v>3.0883424495946672</v>
      </c>
      <c r="S35" s="65">
        <f t="shared" si="1"/>
        <v>-0.61763367320409635</v>
      </c>
      <c r="T35" s="65">
        <f t="shared" si="1"/>
        <v>-0.54655803621320531</v>
      </c>
      <c r="U35" s="36"/>
      <c r="V35" s="65">
        <f t="shared" si="4"/>
        <v>1.8198353501122604</v>
      </c>
      <c r="W35" s="65">
        <f t="shared" si="5"/>
        <v>-0.60960864921525548</v>
      </c>
      <c r="X35" s="65">
        <f t="shared" si="6"/>
        <v>-0.64902008978146286</v>
      </c>
      <c r="Y35" s="65" t="str">
        <f t="shared" si="7"/>
        <v>n/a</v>
      </c>
      <c r="Z35" s="65">
        <f t="shared" si="8"/>
        <v>0.55632396877378776</v>
      </c>
      <c r="AA35" s="65" t="str">
        <f t="shared" si="9"/>
        <v>n/a</v>
      </c>
      <c r="AB35" s="65">
        <f t="shared" si="10"/>
        <v>-4.2323843289255314E-2</v>
      </c>
      <c r="AD35" s="64" t="s">
        <v>111</v>
      </c>
      <c r="AE35" s="64" t="s">
        <v>111</v>
      </c>
      <c r="AF35" s="64" t="s">
        <v>111</v>
      </c>
      <c r="AG35" s="36"/>
      <c r="AH35" s="64" t="s">
        <v>111</v>
      </c>
      <c r="AI35" s="64" t="s">
        <v>111</v>
      </c>
      <c r="AJ35" s="64" t="s">
        <v>111</v>
      </c>
      <c r="AK35" s="64" t="s">
        <v>111</v>
      </c>
      <c r="AL35" s="64" t="s">
        <v>111</v>
      </c>
      <c r="AM35" s="64" t="s">
        <v>111</v>
      </c>
      <c r="AN35" s="64" t="s">
        <v>111</v>
      </c>
    </row>
    <row r="36" spans="1:246" x14ac:dyDescent="0.2">
      <c r="A36" s="78">
        <v>2012</v>
      </c>
      <c r="B36" s="68">
        <v>48.030688999999988</v>
      </c>
      <c r="C36" s="68">
        <v>27.922267000000016</v>
      </c>
      <c r="D36" s="68">
        <f t="shared" si="0"/>
        <v>75.952956</v>
      </c>
      <c r="E36" s="68"/>
      <c r="F36" s="68">
        <v>32.902031000000029</v>
      </c>
      <c r="G36" s="68">
        <v>8.7430519999999987</v>
      </c>
      <c r="H36" s="68">
        <v>6.3856059999999601</v>
      </c>
      <c r="I36" s="68"/>
      <c r="J36" s="68">
        <v>3.4691960000000006</v>
      </c>
      <c r="K36" s="68"/>
      <c r="L36" s="68">
        <v>16.498415000000005</v>
      </c>
      <c r="M36" s="68"/>
      <c r="N36" s="68">
        <v>2.6002689999999982</v>
      </c>
      <c r="O36" s="68"/>
      <c r="P36" s="68">
        <v>5.3543870000000133</v>
      </c>
      <c r="Q36" s="36"/>
      <c r="R36" s="65">
        <f t="shared" si="3"/>
        <v>0.23334546610458662</v>
      </c>
      <c r="S36" s="65">
        <f t="shared" si="1"/>
        <v>3.1542543435766</v>
      </c>
      <c r="T36" s="65">
        <f t="shared" si="1"/>
        <v>0.11857328088010988</v>
      </c>
      <c r="U36" s="36"/>
      <c r="V36" s="65">
        <f t="shared" si="4"/>
        <v>4.1727780229742484</v>
      </c>
      <c r="W36" s="65">
        <f t="shared" si="5"/>
        <v>-1</v>
      </c>
      <c r="X36" s="65">
        <f t="shared" si="6"/>
        <v>4.0875118127017718E-2</v>
      </c>
      <c r="Y36" s="65" t="str">
        <f t="shared" si="7"/>
        <v>n/a</v>
      </c>
      <c r="Z36" s="65">
        <f t="shared" si="8"/>
        <v>6.1615072068040178E-2</v>
      </c>
      <c r="AA36" s="65" t="str">
        <f t="shared" si="9"/>
        <v>n/a</v>
      </c>
      <c r="AB36" s="65">
        <f t="shared" si="10"/>
        <v>-0.69788681629122096</v>
      </c>
      <c r="AD36" s="64" t="s">
        <v>111</v>
      </c>
      <c r="AE36" s="64" t="s">
        <v>111</v>
      </c>
      <c r="AF36" s="64" t="s">
        <v>111</v>
      </c>
      <c r="AG36" s="36"/>
      <c r="AH36" s="64" t="s">
        <v>111</v>
      </c>
      <c r="AI36" s="64" t="s">
        <v>111</v>
      </c>
      <c r="AJ36" s="64" t="s">
        <v>111</v>
      </c>
      <c r="AK36" s="64" t="s">
        <v>111</v>
      </c>
      <c r="AL36" s="64" t="s">
        <v>111</v>
      </c>
      <c r="AM36" s="64" t="s">
        <v>111</v>
      </c>
      <c r="AN36" s="64" t="s">
        <v>111</v>
      </c>
    </row>
    <row r="37" spans="1:246" x14ac:dyDescent="0.2">
      <c r="A37" s="78">
        <v>2013</v>
      </c>
      <c r="B37" s="68">
        <v>87.994120999999964</v>
      </c>
      <c r="C37" s="68">
        <v>50.197845000000015</v>
      </c>
      <c r="D37" s="68">
        <f t="shared" si="0"/>
        <v>138.19196599999998</v>
      </c>
      <c r="E37" s="68"/>
      <c r="F37" s="68">
        <v>57.659699000000025</v>
      </c>
      <c r="G37" s="68">
        <v>24.484645000000004</v>
      </c>
      <c r="H37" s="68">
        <v>5.8497769999999321</v>
      </c>
      <c r="I37" s="68"/>
      <c r="J37" s="68">
        <v>13.162934000000007</v>
      </c>
      <c r="K37" s="68"/>
      <c r="L37" s="68">
        <v>15.507662000000007</v>
      </c>
      <c r="M37" s="68">
        <v>1.8049999999999999</v>
      </c>
      <c r="N37" s="68">
        <v>10.698017999999998</v>
      </c>
      <c r="O37" s="68">
        <v>0.47913699999999992</v>
      </c>
      <c r="P37" s="68">
        <v>8.5450939999999989</v>
      </c>
      <c r="Q37" s="36"/>
      <c r="R37" s="65">
        <f t="shared" si="3"/>
        <v>0.75246625352702301</v>
      </c>
      <c r="S37" s="65">
        <f t="shared" ref="S37:S43" si="11">IFERROR(G37/G36-1, "n/a")</f>
        <v>1.8004688751708224</v>
      </c>
      <c r="T37" s="65">
        <f t="shared" ref="T37:T43" si="12">IFERROR(H37/H36-1, "n/a")</f>
        <v>-8.3912004592834433E-2</v>
      </c>
      <c r="U37" s="36"/>
      <c r="V37" s="65">
        <f t="shared" si="4"/>
        <v>2.7942318623681119</v>
      </c>
      <c r="W37" s="65" t="str">
        <f t="shared" si="5"/>
        <v>n/a</v>
      </c>
      <c r="X37" s="65">
        <f t="shared" si="6"/>
        <v>-6.0051404937989328E-2</v>
      </c>
      <c r="Y37" s="65" t="str">
        <f t="shared" si="7"/>
        <v>n/a</v>
      </c>
      <c r="Z37" s="65">
        <f t="shared" si="8"/>
        <v>3.1141966465777218</v>
      </c>
      <c r="AA37" s="65" t="str">
        <f t="shared" si="9"/>
        <v>n/a</v>
      </c>
      <c r="AB37" s="65">
        <f t="shared" si="10"/>
        <v>0.59590518952029004</v>
      </c>
      <c r="AD37" s="64" t="s">
        <v>111</v>
      </c>
      <c r="AE37" s="64" t="s">
        <v>111</v>
      </c>
      <c r="AF37" s="64" t="s">
        <v>111</v>
      </c>
      <c r="AG37" s="36"/>
      <c r="AH37" s="64" t="s">
        <v>111</v>
      </c>
      <c r="AI37" s="64" t="s">
        <v>111</v>
      </c>
      <c r="AJ37" s="64" t="s">
        <v>111</v>
      </c>
      <c r="AK37" s="64" t="s">
        <v>111</v>
      </c>
      <c r="AL37" s="64" t="s">
        <v>111</v>
      </c>
      <c r="AM37" s="64" t="s">
        <v>111</v>
      </c>
      <c r="AN37" s="64" t="s">
        <v>111</v>
      </c>
    </row>
    <row r="38" spans="1:246" x14ac:dyDescent="0.2">
      <c r="A38" s="78">
        <v>2014</v>
      </c>
      <c r="B38" s="68">
        <v>100.57259600000008</v>
      </c>
      <c r="C38" s="68">
        <v>73.907405000000153</v>
      </c>
      <c r="D38" s="68">
        <f t="shared" si="0"/>
        <v>174.48000100000024</v>
      </c>
      <c r="E38" s="68"/>
      <c r="F38" s="68">
        <v>60.082668999999996</v>
      </c>
      <c r="G38" s="68">
        <v>23.322964999999993</v>
      </c>
      <c r="H38" s="68">
        <v>17.166962000000083</v>
      </c>
      <c r="I38" s="68"/>
      <c r="J38" s="68">
        <v>8.6971189999999972</v>
      </c>
      <c r="K38" s="68">
        <v>0.13678000000000001</v>
      </c>
      <c r="L38" s="68">
        <v>16.322297000000006</v>
      </c>
      <c r="M38" s="68">
        <v>10.812455999999997</v>
      </c>
      <c r="N38" s="68">
        <v>26.539508999999995</v>
      </c>
      <c r="O38" s="68">
        <v>6.7371459999999992</v>
      </c>
      <c r="P38" s="68">
        <v>4.6620980000001566</v>
      </c>
      <c r="Q38" s="36"/>
      <c r="R38" s="65">
        <f t="shared" si="3"/>
        <v>4.2021898171892502E-2</v>
      </c>
      <c r="S38" s="65">
        <f t="shared" si="11"/>
        <v>-4.7445245785675549E-2</v>
      </c>
      <c r="T38" s="65">
        <f t="shared" si="12"/>
        <v>1.9346352860972789</v>
      </c>
      <c r="U38" s="36"/>
      <c r="V38" s="65">
        <f t="shared" si="4"/>
        <v>-0.33927200425072457</v>
      </c>
      <c r="W38" s="65" t="str">
        <f t="shared" si="5"/>
        <v>n/a</v>
      </c>
      <c r="X38" s="65">
        <f t="shared" si="6"/>
        <v>5.2531129450719138E-2</v>
      </c>
      <c r="Y38" s="65">
        <f t="shared" si="7"/>
        <v>4.9902803324099709</v>
      </c>
      <c r="Z38" s="65">
        <f t="shared" si="8"/>
        <v>1.480787469230282</v>
      </c>
      <c r="AA38" s="65">
        <f t="shared" si="9"/>
        <v>13.061001341996132</v>
      </c>
      <c r="AB38" s="65">
        <f t="shared" si="10"/>
        <v>-0.4544123212687704</v>
      </c>
      <c r="AD38" s="64" t="s">
        <v>111</v>
      </c>
      <c r="AE38" s="64" t="s">
        <v>111</v>
      </c>
      <c r="AF38" s="64" t="s">
        <v>111</v>
      </c>
      <c r="AG38" s="36"/>
      <c r="AH38" s="64" t="s">
        <v>111</v>
      </c>
      <c r="AI38" s="64" t="s">
        <v>111</v>
      </c>
      <c r="AJ38" s="64" t="s">
        <v>111</v>
      </c>
      <c r="AK38" s="64" t="s">
        <v>111</v>
      </c>
      <c r="AL38" s="64" t="s">
        <v>111</v>
      </c>
      <c r="AM38" s="64" t="s">
        <v>111</v>
      </c>
      <c r="AN38" s="64" t="s">
        <v>111</v>
      </c>
    </row>
    <row r="39" spans="1:246" x14ac:dyDescent="0.2">
      <c r="A39" s="78">
        <v>2015</v>
      </c>
      <c r="B39" s="68">
        <v>101.81680649999998</v>
      </c>
      <c r="C39" s="68">
        <v>97.449011200000001</v>
      </c>
      <c r="D39" s="68">
        <f t="shared" si="0"/>
        <v>199.26581769999999</v>
      </c>
      <c r="E39" s="68"/>
      <c r="F39" s="68">
        <v>62.457051500000013</v>
      </c>
      <c r="G39" s="68">
        <v>24.348528000000009</v>
      </c>
      <c r="H39" s="68">
        <v>15.011226999999963</v>
      </c>
      <c r="I39" s="68"/>
      <c r="J39" s="68">
        <v>12.538842999999995</v>
      </c>
      <c r="K39" s="68">
        <v>0.44048099999999996</v>
      </c>
      <c r="L39" s="68">
        <v>17.049367199999992</v>
      </c>
      <c r="M39" s="68">
        <v>14.904038000000003</v>
      </c>
      <c r="N39" s="68">
        <v>41.634265000000049</v>
      </c>
      <c r="O39" s="68">
        <v>6.9314059999999982</v>
      </c>
      <c r="P39" s="68">
        <v>3.9506109999999666</v>
      </c>
      <c r="Q39" s="36"/>
      <c r="R39" s="65">
        <f t="shared" si="3"/>
        <v>3.9518592291564403E-2</v>
      </c>
      <c r="S39" s="65">
        <f t="shared" si="11"/>
        <v>4.3972239378656131E-2</v>
      </c>
      <c r="T39" s="65">
        <f t="shared" si="12"/>
        <v>-0.12557463574510797</v>
      </c>
      <c r="U39" s="36"/>
      <c r="V39" s="65">
        <f t="shared" si="4"/>
        <v>0.44172374782959722</v>
      </c>
      <c r="W39" s="65">
        <f t="shared" si="5"/>
        <v>2.2203611639128522</v>
      </c>
      <c r="X39" s="65">
        <f t="shared" si="6"/>
        <v>4.4544600554688119E-2</v>
      </c>
      <c r="Y39" s="65">
        <f t="shared" si="7"/>
        <v>0.37841374799583072</v>
      </c>
      <c r="Z39" s="65">
        <f t="shared" si="8"/>
        <v>0.56876545832102843</v>
      </c>
      <c r="AA39" s="65">
        <f t="shared" si="9"/>
        <v>2.8834168058700094E-2</v>
      </c>
      <c r="AB39" s="65">
        <f t="shared" si="10"/>
        <v>-0.15261090607708505</v>
      </c>
      <c r="AD39" s="64" t="s">
        <v>111</v>
      </c>
      <c r="AE39" s="64" t="s">
        <v>111</v>
      </c>
      <c r="AF39" s="64" t="s">
        <v>111</v>
      </c>
      <c r="AG39" s="36"/>
      <c r="AH39" s="64" t="s">
        <v>111</v>
      </c>
      <c r="AI39" s="64" t="s">
        <v>111</v>
      </c>
      <c r="AJ39" s="64" t="s">
        <v>111</v>
      </c>
      <c r="AK39" s="64" t="s">
        <v>111</v>
      </c>
      <c r="AL39" s="64" t="s">
        <v>111</v>
      </c>
      <c r="AM39" s="64" t="s">
        <v>111</v>
      </c>
      <c r="AN39" s="64" t="s">
        <v>111</v>
      </c>
    </row>
    <row r="40" spans="1:246" x14ac:dyDescent="0.2">
      <c r="A40" s="78">
        <v>2016</v>
      </c>
      <c r="B40" s="68">
        <v>78.431759000000028</v>
      </c>
      <c r="C40" s="68">
        <v>85.520042999999987</v>
      </c>
      <c r="D40" s="68">
        <f t="shared" si="0"/>
        <v>163.95180200000001</v>
      </c>
      <c r="E40" s="68"/>
      <c r="F40" s="68">
        <v>47.914404000000033</v>
      </c>
      <c r="G40" s="68">
        <v>21.12142399999999</v>
      </c>
      <c r="H40" s="68">
        <v>9.3959310000000045</v>
      </c>
      <c r="I40" s="68"/>
      <c r="J40" s="68">
        <v>9.9272689999999937</v>
      </c>
      <c r="K40" s="68">
        <v>1.2103409999999994</v>
      </c>
      <c r="L40" s="68">
        <v>10.248607999999999</v>
      </c>
      <c r="M40" s="68">
        <v>14.204567999999997</v>
      </c>
      <c r="N40" s="68">
        <v>27.564205000000015</v>
      </c>
      <c r="O40" s="68">
        <v>5.0635470000000016</v>
      </c>
      <c r="P40" s="68">
        <v>17.301504999999977</v>
      </c>
      <c r="Q40" s="36"/>
      <c r="R40" s="65">
        <f t="shared" si="3"/>
        <v>-0.2328423636841066</v>
      </c>
      <c r="S40" s="65">
        <f t="shared" si="11"/>
        <v>-0.13253795054879769</v>
      </c>
      <c r="T40" s="65">
        <f t="shared" si="12"/>
        <v>-0.37407308543132234</v>
      </c>
      <c r="U40" s="36"/>
      <c r="V40" s="65">
        <f t="shared" si="4"/>
        <v>-0.20827870641653312</v>
      </c>
      <c r="W40" s="65">
        <f t="shared" si="5"/>
        <v>1.7477711864983951</v>
      </c>
      <c r="X40" s="65">
        <f t="shared" si="6"/>
        <v>-0.39888631174534128</v>
      </c>
      <c r="Y40" s="65">
        <f t="shared" si="7"/>
        <v>-4.6931576529797292E-2</v>
      </c>
      <c r="Z40" s="65">
        <f t="shared" si="8"/>
        <v>-0.33794423895798364</v>
      </c>
      <c r="AA40" s="65">
        <f t="shared" si="9"/>
        <v>-0.26947764998904944</v>
      </c>
      <c r="AB40" s="65">
        <f t="shared" si="10"/>
        <v>3.3794504191883545</v>
      </c>
      <c r="AD40" s="64" t="s">
        <v>111</v>
      </c>
      <c r="AE40" s="64" t="s">
        <v>111</v>
      </c>
      <c r="AF40" s="64" t="s">
        <v>111</v>
      </c>
      <c r="AG40" s="36"/>
      <c r="AH40" s="64" t="s">
        <v>111</v>
      </c>
      <c r="AI40" s="64" t="s">
        <v>111</v>
      </c>
      <c r="AJ40" s="64" t="s">
        <v>111</v>
      </c>
      <c r="AK40" s="64" t="s">
        <v>111</v>
      </c>
      <c r="AL40" s="64" t="s">
        <v>111</v>
      </c>
      <c r="AM40" s="64" t="s">
        <v>111</v>
      </c>
      <c r="AN40" s="64" t="s">
        <v>111</v>
      </c>
    </row>
    <row r="41" spans="1:246" x14ac:dyDescent="0.2">
      <c r="A41" s="78">
        <v>2017</v>
      </c>
      <c r="B41" s="68">
        <v>98.000181000000083</v>
      </c>
      <c r="C41" s="68">
        <v>125.92626300000006</v>
      </c>
      <c r="D41" s="68">
        <f t="shared" si="0"/>
        <v>223.92644400000015</v>
      </c>
      <c r="E41" s="68"/>
      <c r="F41" s="68">
        <v>48.697451999999998</v>
      </c>
      <c r="G41" s="68">
        <v>36.851002999999977</v>
      </c>
      <c r="H41" s="68">
        <v>12.451726000000107</v>
      </c>
      <c r="I41" s="68"/>
      <c r="J41" s="68">
        <v>12.416702000000004</v>
      </c>
      <c r="K41" s="68">
        <v>5.7964619999999982</v>
      </c>
      <c r="L41" s="68">
        <v>9.8461549999999942</v>
      </c>
      <c r="M41" s="68">
        <v>15.625742999999996</v>
      </c>
      <c r="N41" s="68">
        <v>53.570669000000045</v>
      </c>
      <c r="O41" s="68">
        <v>5.1019529999999991</v>
      </c>
      <c r="P41" s="68">
        <v>23.568579000000042</v>
      </c>
      <c r="Q41" s="36"/>
      <c r="R41" s="65">
        <f t="shared" si="3"/>
        <v>1.6342643018161462E-2</v>
      </c>
      <c r="S41" s="65">
        <f t="shared" si="11"/>
        <v>0.74472152067019692</v>
      </c>
      <c r="T41" s="65">
        <f t="shared" si="12"/>
        <v>0.32522535552890952</v>
      </c>
      <c r="U41" s="36"/>
      <c r="V41" s="65">
        <f t="shared" si="4"/>
        <v>0.25076715459206467</v>
      </c>
      <c r="W41" s="65">
        <f t="shared" si="5"/>
        <v>3.7891148031835664</v>
      </c>
      <c r="X41" s="65">
        <f t="shared" si="6"/>
        <v>-3.9269040244295117E-2</v>
      </c>
      <c r="Y41" s="65">
        <f t="shared" si="7"/>
        <v>0.10005056119974931</v>
      </c>
      <c r="Z41" s="65">
        <f t="shared" si="8"/>
        <v>0.94348681560016034</v>
      </c>
      <c r="AA41" s="65">
        <f t="shared" si="9"/>
        <v>7.5848017210065066E-3</v>
      </c>
      <c r="AB41" s="65">
        <f t="shared" si="10"/>
        <v>0.362227101052774</v>
      </c>
      <c r="AD41" s="64" t="s">
        <v>111</v>
      </c>
      <c r="AE41" s="64" t="s">
        <v>111</v>
      </c>
      <c r="AF41" s="64" t="s">
        <v>111</v>
      </c>
      <c r="AG41" s="36"/>
      <c r="AH41" s="64" t="s">
        <v>111</v>
      </c>
      <c r="AI41" s="64" t="s">
        <v>111</v>
      </c>
      <c r="AJ41" s="64" t="s">
        <v>111</v>
      </c>
      <c r="AK41" s="64" t="s">
        <v>111</v>
      </c>
      <c r="AL41" s="64" t="s">
        <v>111</v>
      </c>
      <c r="AM41" s="64" t="s">
        <v>111</v>
      </c>
      <c r="AN41" s="64" t="s">
        <v>111</v>
      </c>
    </row>
    <row r="42" spans="1:246" x14ac:dyDescent="0.2">
      <c r="A42" s="78">
        <v>2018</v>
      </c>
      <c r="B42" s="68">
        <v>88.711928</v>
      </c>
      <c r="C42" s="68">
        <v>181.35820199999998</v>
      </c>
      <c r="D42" s="68">
        <f t="shared" si="0"/>
        <v>270.07012999999995</v>
      </c>
      <c r="E42" s="68"/>
      <c r="F42" s="68">
        <v>39.478523000000003</v>
      </c>
      <c r="G42" s="68">
        <v>38.755754999999994</v>
      </c>
      <c r="H42" s="68">
        <v>10.477650000000008</v>
      </c>
      <c r="I42" s="68"/>
      <c r="J42" s="68">
        <v>39.507026999999994</v>
      </c>
      <c r="K42" s="68">
        <v>12.511902000000001</v>
      </c>
      <c r="L42" s="68">
        <v>5.6765800000000004</v>
      </c>
      <c r="M42" s="68">
        <v>33.038297999999998</v>
      </c>
      <c r="N42" s="68">
        <v>74.70996199999999</v>
      </c>
      <c r="O42" s="68">
        <v>7.3431229999999994</v>
      </c>
      <c r="P42" s="68">
        <v>8.5713100000000182</v>
      </c>
      <c r="Q42" s="36"/>
      <c r="R42" s="65">
        <f t="shared" si="3"/>
        <v>-0.18931029492056373</v>
      </c>
      <c r="S42" s="65">
        <f t="shared" si="11"/>
        <v>5.1687928277013739E-2</v>
      </c>
      <c r="T42" s="65">
        <f t="shared" si="12"/>
        <v>-0.15853834239526976</v>
      </c>
      <c r="U42" s="36"/>
      <c r="V42" s="65">
        <f t="shared" si="4"/>
        <v>2.181764932427305</v>
      </c>
      <c r="W42" s="65">
        <f t="shared" si="5"/>
        <v>1.1585411928862821</v>
      </c>
      <c r="X42" s="65">
        <f t="shared" si="6"/>
        <v>-0.42347241131182645</v>
      </c>
      <c r="Y42" s="65">
        <f t="shared" si="7"/>
        <v>1.1143505304035788</v>
      </c>
      <c r="Z42" s="65">
        <f t="shared" si="8"/>
        <v>0.39460573098312302</v>
      </c>
      <c r="AA42" s="65">
        <f t="shared" si="9"/>
        <v>0.43927688083367311</v>
      </c>
      <c r="AB42" s="65">
        <f t="shared" si="10"/>
        <v>-0.6363247016292326</v>
      </c>
      <c r="AD42" s="64" t="s">
        <v>111</v>
      </c>
      <c r="AE42" s="64" t="s">
        <v>111</v>
      </c>
      <c r="AF42" s="64" t="s">
        <v>111</v>
      </c>
      <c r="AG42" s="36"/>
      <c r="AH42" s="64" t="s">
        <v>111</v>
      </c>
      <c r="AI42" s="64" t="s">
        <v>111</v>
      </c>
      <c r="AJ42" s="64" t="s">
        <v>111</v>
      </c>
      <c r="AK42" s="64" t="s">
        <v>111</v>
      </c>
      <c r="AL42" s="64" t="s">
        <v>111</v>
      </c>
      <c r="AM42" s="64" t="s">
        <v>111</v>
      </c>
      <c r="AN42" s="64" t="s">
        <v>111</v>
      </c>
    </row>
    <row r="43" spans="1:246" x14ac:dyDescent="0.2">
      <c r="A43" s="78">
        <v>2019</v>
      </c>
      <c r="B43" s="68">
        <f>SUM(B47:B50)</f>
        <v>107.01505699999998</v>
      </c>
      <c r="C43" s="68">
        <f t="shared" ref="C43:P43" si="13">SUM(C47:C50)</f>
        <v>139.55928901999999</v>
      </c>
      <c r="D43" s="68">
        <f t="shared" si="0"/>
        <v>246.57434601999998</v>
      </c>
      <c r="E43" s="68"/>
      <c r="F43" s="68">
        <f t="shared" si="13"/>
        <v>48.981954999999999</v>
      </c>
      <c r="G43" s="68">
        <f t="shared" si="13"/>
        <v>46.899270000000001</v>
      </c>
      <c r="H43" s="68">
        <f t="shared" si="13"/>
        <v>11.133831999999998</v>
      </c>
      <c r="I43" s="68"/>
      <c r="J43" s="68">
        <f t="shared" si="13"/>
        <v>20.611471999999999</v>
      </c>
      <c r="K43" s="68">
        <f t="shared" si="13"/>
        <v>32.298629000000005</v>
      </c>
      <c r="L43" s="68">
        <f t="shared" si="13"/>
        <v>6.8464855199999999</v>
      </c>
      <c r="M43" s="68">
        <f t="shared" si="13"/>
        <v>12.082998</v>
      </c>
      <c r="N43" s="68">
        <f t="shared" si="13"/>
        <v>27.904932000000002</v>
      </c>
      <c r="O43" s="68">
        <f t="shared" si="13"/>
        <v>2.2010564980000002</v>
      </c>
      <c r="P43" s="68">
        <f t="shared" si="13"/>
        <v>37.613716001999997</v>
      </c>
      <c r="Q43" s="36"/>
      <c r="R43" s="65">
        <f t="shared" si="3"/>
        <v>0.2407241020643045</v>
      </c>
      <c r="S43" s="65">
        <f t="shared" si="11"/>
        <v>0.21012401900053312</v>
      </c>
      <c r="T43" s="65">
        <f t="shared" si="12"/>
        <v>6.2626829489436098E-2</v>
      </c>
      <c r="U43" s="36"/>
      <c r="V43" s="65">
        <f t="shared" si="4"/>
        <v>-0.47828339500210926</v>
      </c>
      <c r="W43" s="65">
        <f t="shared" si="5"/>
        <v>1.5814323833418773</v>
      </c>
      <c r="X43" s="65">
        <f t="shared" si="6"/>
        <v>0.20609337312254894</v>
      </c>
      <c r="Y43" s="65">
        <f t="shared" si="7"/>
        <v>-0.63427298827560663</v>
      </c>
      <c r="Z43" s="65">
        <f t="shared" si="8"/>
        <v>-0.62648981135875825</v>
      </c>
      <c r="AA43" s="65">
        <f t="shared" si="9"/>
        <v>-0.70025607660391898</v>
      </c>
      <c r="AB43" s="65">
        <f t="shared" si="10"/>
        <v>3.3883275720980706</v>
      </c>
      <c r="AD43" s="64" t="s">
        <v>111</v>
      </c>
      <c r="AE43" s="64" t="s">
        <v>111</v>
      </c>
      <c r="AF43" s="64" t="s">
        <v>111</v>
      </c>
      <c r="AG43" s="36"/>
      <c r="AH43" s="64" t="s">
        <v>111</v>
      </c>
      <c r="AI43" s="64" t="s">
        <v>111</v>
      </c>
      <c r="AJ43" s="64" t="s">
        <v>111</v>
      </c>
      <c r="AK43" s="64" t="s">
        <v>111</v>
      </c>
      <c r="AL43" s="64" t="s">
        <v>111</v>
      </c>
      <c r="AM43" s="64" t="s">
        <v>111</v>
      </c>
      <c r="AN43" s="64" t="s">
        <v>111</v>
      </c>
    </row>
    <row r="44" spans="1:246" x14ac:dyDescent="0.2">
      <c r="A44" s="78">
        <v>2020</v>
      </c>
      <c r="B44" s="68">
        <f>SUM(B51:B54)</f>
        <v>59.239955000000002</v>
      </c>
      <c r="C44" s="68">
        <f t="shared" ref="C44:P44" si="14">SUM(C51:C54)</f>
        <v>201.84161599999999</v>
      </c>
      <c r="D44" s="68">
        <f t="shared" si="14"/>
        <v>261.081571</v>
      </c>
      <c r="E44" s="68"/>
      <c r="F44" s="68">
        <f t="shared" si="14"/>
        <v>26.287216000000001</v>
      </c>
      <c r="G44" s="68">
        <f t="shared" si="14"/>
        <v>21.752101000000003</v>
      </c>
      <c r="H44" s="68">
        <f t="shared" si="14"/>
        <v>11.200638000000001</v>
      </c>
      <c r="I44" s="68"/>
      <c r="J44" s="68">
        <f t="shared" si="14"/>
        <v>21.062567000000001</v>
      </c>
      <c r="K44" s="68">
        <f t="shared" si="14"/>
        <v>21.878312999999999</v>
      </c>
      <c r="L44" s="68">
        <f t="shared" si="14"/>
        <v>50.169751999999995</v>
      </c>
      <c r="M44" s="68">
        <f t="shared" si="14"/>
        <v>49.841769999999997</v>
      </c>
      <c r="N44" s="68">
        <f t="shared" si="14"/>
        <v>13.496404000000002</v>
      </c>
      <c r="O44" s="68">
        <f t="shared" si="14"/>
        <v>6.410622</v>
      </c>
      <c r="P44" s="68">
        <f t="shared" si="14"/>
        <v>38.982187999999994</v>
      </c>
      <c r="Q44" s="36"/>
      <c r="R44" s="65">
        <f t="shared" ref="R44" si="15">IFERROR(F44/F43-1, "n/a")</f>
        <v>-0.46332856661192878</v>
      </c>
      <c r="S44" s="65">
        <f t="shared" ref="S44" si="16">IFERROR(G44/G43-1, "n/a")</f>
        <v>-0.53619531817872645</v>
      </c>
      <c r="T44" s="65">
        <f t="shared" ref="T44" si="17">IFERROR(H44/H43-1, "n/a")</f>
        <v>6.0002701675401227E-3</v>
      </c>
      <c r="U44" s="36"/>
      <c r="V44" s="65">
        <f t="shared" ref="V44" si="18">IFERROR(J44/J43-1, "n/a")</f>
        <v>2.1885627576720523E-2</v>
      </c>
      <c r="W44" s="65">
        <f t="shared" ref="W44" si="19">IFERROR(K44/K43-1, "n/a")</f>
        <v>-0.32262409652124879</v>
      </c>
      <c r="X44" s="65">
        <f t="shared" ref="X44" si="20">IFERROR(L44/L43-1, "n/a")</f>
        <v>6.3278110139054231</v>
      </c>
      <c r="Y44" s="65">
        <f t="shared" ref="Y44" si="21">IFERROR(M44/M43-1, "n/a")</f>
        <v>3.1249506124225128</v>
      </c>
      <c r="Z44" s="65">
        <f t="shared" ref="Z44" si="22">IFERROR(N44/N43-1, "n/a")</f>
        <v>-0.51634341914898774</v>
      </c>
      <c r="AA44" s="65">
        <f t="shared" ref="AA44" si="23">IFERROR(O44/O43-1, "n/a")</f>
        <v>1.9125204218179044</v>
      </c>
      <c r="AB44" s="65">
        <f t="shared" ref="AB44" si="24">IFERROR(P44/P43-1, "n/a")</f>
        <v>3.6382260075745521E-2</v>
      </c>
      <c r="AD44" s="64" t="s">
        <v>111</v>
      </c>
      <c r="AE44" s="64" t="s">
        <v>111</v>
      </c>
      <c r="AF44" s="64" t="s">
        <v>111</v>
      </c>
      <c r="AG44" s="36"/>
      <c r="AH44" s="64" t="s">
        <v>111</v>
      </c>
      <c r="AI44" s="64" t="s">
        <v>111</v>
      </c>
      <c r="AJ44" s="64" t="s">
        <v>111</v>
      </c>
      <c r="AK44" s="64" t="s">
        <v>111</v>
      </c>
      <c r="AL44" s="64" t="s">
        <v>111</v>
      </c>
      <c r="AM44" s="64" t="s">
        <v>111</v>
      </c>
      <c r="AN44" s="64" t="s">
        <v>111</v>
      </c>
    </row>
    <row r="45" spans="1:246" x14ac:dyDescent="0.2">
      <c r="A45" s="78">
        <v>2021</v>
      </c>
      <c r="B45" s="68">
        <f>SUM(B55:B58)</f>
        <v>137.17179999999996</v>
      </c>
      <c r="C45" s="68">
        <f t="shared" ref="C45:P45" si="25">SUM(C55:C58)</f>
        <v>271.69961499999994</v>
      </c>
      <c r="D45" s="68">
        <f t="shared" si="25"/>
        <v>408.87141499999996</v>
      </c>
      <c r="E45" s="68"/>
      <c r="F45" s="68">
        <f t="shared" si="25"/>
        <v>25.504174000000003</v>
      </c>
      <c r="G45" s="68">
        <f t="shared" si="25"/>
        <v>80.559549000000004</v>
      </c>
      <c r="H45" s="68">
        <f t="shared" si="25"/>
        <v>31.108076999999987</v>
      </c>
      <c r="I45" s="68"/>
      <c r="J45" s="68">
        <f t="shared" si="25"/>
        <v>84.214027000000016</v>
      </c>
      <c r="K45" s="68">
        <f t="shared" si="25"/>
        <v>46.751852000000007</v>
      </c>
      <c r="L45" s="68">
        <f t="shared" si="25"/>
        <v>5.8228910000000003</v>
      </c>
      <c r="M45" s="68">
        <f t="shared" si="25"/>
        <v>32.041586000000002</v>
      </c>
      <c r="N45" s="68">
        <f t="shared" si="25"/>
        <v>29.934656999999998</v>
      </c>
      <c r="O45" s="68">
        <f t="shared" si="25"/>
        <v>18.379373000000001</v>
      </c>
      <c r="P45" s="68">
        <f t="shared" si="25"/>
        <v>54.555228999999947</v>
      </c>
      <c r="Q45" s="36"/>
      <c r="R45" s="65">
        <f t="shared" ref="R45" si="26">IFERROR(F45/F44-1, "n/a")</f>
        <v>-2.9787939506412453E-2</v>
      </c>
      <c r="S45" s="65">
        <f t="shared" ref="S45" si="27">IFERROR(G45/G44-1, "n/a")</f>
        <v>2.7035295579033947</v>
      </c>
      <c r="T45" s="65">
        <f t="shared" ref="T45" si="28">IFERROR(H45/H44-1, "n/a")</f>
        <v>1.7773486653170991</v>
      </c>
      <c r="U45" s="36"/>
      <c r="V45" s="65">
        <f t="shared" ref="V45" si="29">IFERROR(J45/J44-1, "n/a")</f>
        <v>2.9982793645238024</v>
      </c>
      <c r="W45" s="65">
        <f t="shared" ref="W45" si="30">IFERROR(K45/K44-1, "n/a")</f>
        <v>1.1369038828542224</v>
      </c>
      <c r="X45" s="65">
        <f t="shared" ref="X45" si="31">IFERROR(L45/L44-1, "n/a")</f>
        <v>-0.88393622117167325</v>
      </c>
      <c r="Y45" s="65">
        <f t="shared" ref="Y45" si="32">IFERROR(M45/M44-1, "n/a")</f>
        <v>-0.35713386583181128</v>
      </c>
      <c r="Z45" s="65">
        <f t="shared" ref="Z45" si="33">IFERROR(N45/N44-1, "n/a")</f>
        <v>1.2179728022368028</v>
      </c>
      <c r="AA45" s="65">
        <f t="shared" ref="AA45" si="34">IFERROR(O45/O44-1, "n/a")</f>
        <v>1.8670186761908596</v>
      </c>
      <c r="AB45" s="65">
        <f t="shared" ref="AB45" si="35">IFERROR(P45/P44-1, "n/a")</f>
        <v>0.39949119839040215</v>
      </c>
      <c r="AD45" s="64" t="s">
        <v>111</v>
      </c>
      <c r="AE45" s="64" t="s">
        <v>111</v>
      </c>
      <c r="AF45" s="64" t="s">
        <v>111</v>
      </c>
      <c r="AG45" s="36"/>
      <c r="AH45" s="64" t="s">
        <v>111</v>
      </c>
      <c r="AI45" s="64" t="s">
        <v>111</v>
      </c>
      <c r="AJ45" s="64" t="s">
        <v>111</v>
      </c>
      <c r="AK45" s="64" t="s">
        <v>111</v>
      </c>
      <c r="AL45" s="64" t="s">
        <v>111</v>
      </c>
      <c r="AM45" s="64" t="s">
        <v>111</v>
      </c>
      <c r="AN45" s="64" t="s">
        <v>111</v>
      </c>
    </row>
    <row r="46" spans="1:246" x14ac:dyDescent="0.2">
      <c r="A46" s="78"/>
      <c r="B46" s="68"/>
      <c r="C46" s="68"/>
      <c r="D46" s="68"/>
      <c r="E46" s="68"/>
      <c r="F46" s="68"/>
      <c r="G46" s="68"/>
      <c r="H46" s="68"/>
      <c r="I46" s="68"/>
      <c r="J46" s="68"/>
      <c r="K46" s="68"/>
      <c r="L46" s="68"/>
      <c r="M46" s="68"/>
      <c r="N46" s="68"/>
      <c r="O46" s="68"/>
      <c r="P46" s="68"/>
      <c r="Q46" s="36"/>
      <c r="R46" s="36"/>
      <c r="S46" s="36"/>
      <c r="T46" s="36"/>
      <c r="U46" s="36"/>
      <c r="V46" s="36"/>
      <c r="W46" s="36"/>
      <c r="X46" s="36"/>
      <c r="Y46" s="36"/>
      <c r="Z46" s="36"/>
      <c r="AA46" s="36"/>
      <c r="AB46" s="36"/>
      <c r="AD46" s="36"/>
      <c r="AE46" s="36"/>
      <c r="AF46" s="36"/>
      <c r="AG46" s="36"/>
      <c r="AH46" s="36"/>
      <c r="AI46" s="36"/>
      <c r="AJ46" s="36"/>
      <c r="AK46" s="36"/>
      <c r="AL46" s="36"/>
      <c r="AM46" s="36"/>
      <c r="AN46" s="36"/>
    </row>
    <row r="47" spans="1:246" x14ac:dyDescent="0.2">
      <c r="A47" s="32" t="s">
        <v>102</v>
      </c>
      <c r="B47" s="39">
        <f>SUM(B60:B62)</f>
        <v>18.537478999999998</v>
      </c>
      <c r="C47" s="39">
        <f t="shared" ref="C47:P47" si="36">SUM(C60:C62)</f>
        <v>32.751868520000002</v>
      </c>
      <c r="D47" s="39">
        <f>SUM(B47:C47)</f>
        <v>51.28934752</v>
      </c>
      <c r="E47" s="39"/>
      <c r="F47" s="39">
        <f t="shared" si="36"/>
        <v>8.5939409999999992</v>
      </c>
      <c r="G47" s="39">
        <f t="shared" si="36"/>
        <v>7.9417999999999997</v>
      </c>
      <c r="H47" s="39">
        <f t="shared" si="36"/>
        <v>2.0017380000000009</v>
      </c>
      <c r="I47" s="39"/>
      <c r="J47" s="39">
        <f t="shared" si="36"/>
        <v>4.0601529999999997</v>
      </c>
      <c r="K47" s="39">
        <f t="shared" si="36"/>
        <v>10.186574</v>
      </c>
      <c r="L47" s="39">
        <f t="shared" si="36"/>
        <v>2.83319952</v>
      </c>
      <c r="M47" s="39">
        <f t="shared" si="36"/>
        <v>3.0281440000000002</v>
      </c>
      <c r="N47" s="39">
        <f t="shared" si="36"/>
        <v>6.2398309999999997</v>
      </c>
      <c r="O47" s="39">
        <f t="shared" si="36"/>
        <v>0.45073800000000003</v>
      </c>
      <c r="P47" s="39">
        <f t="shared" si="36"/>
        <v>5.9532289999999985</v>
      </c>
      <c r="Q47" s="80"/>
      <c r="R47" s="65" t="s">
        <v>111</v>
      </c>
      <c r="S47" s="65" t="s">
        <v>111</v>
      </c>
      <c r="T47" s="65" t="s">
        <v>111</v>
      </c>
      <c r="U47" s="65"/>
      <c r="V47" s="65" t="s">
        <v>111</v>
      </c>
      <c r="W47" s="65" t="s">
        <v>111</v>
      </c>
      <c r="X47" s="65" t="s">
        <v>111</v>
      </c>
      <c r="Y47" s="65" t="s">
        <v>111</v>
      </c>
      <c r="Z47" s="65" t="s">
        <v>111</v>
      </c>
      <c r="AA47" s="65" t="s">
        <v>111</v>
      </c>
      <c r="AB47" s="65" t="s">
        <v>111</v>
      </c>
      <c r="AC47" s="69"/>
      <c r="AD47" s="65" t="s">
        <v>111</v>
      </c>
      <c r="AE47" s="65" t="s">
        <v>111</v>
      </c>
      <c r="AF47" s="65" t="s">
        <v>111</v>
      </c>
      <c r="AG47" s="65"/>
      <c r="AH47" s="65" t="s">
        <v>111</v>
      </c>
      <c r="AI47" s="65" t="s">
        <v>111</v>
      </c>
      <c r="AJ47" s="65" t="s">
        <v>111</v>
      </c>
      <c r="AK47" s="65" t="s">
        <v>111</v>
      </c>
      <c r="AL47" s="65" t="s">
        <v>111</v>
      </c>
      <c r="AM47" s="65" t="s">
        <v>111</v>
      </c>
      <c r="AN47" s="65" t="s">
        <v>111</v>
      </c>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c r="EO47" s="69"/>
      <c r="EP47" s="69"/>
      <c r="EQ47" s="69"/>
      <c r="ER47" s="69"/>
      <c r="ES47" s="69"/>
      <c r="ET47" s="69"/>
      <c r="EU47" s="69"/>
      <c r="EV47" s="69"/>
      <c r="EW47" s="69"/>
      <c r="EX47" s="69"/>
      <c r="EY47" s="69"/>
      <c r="EZ47" s="69"/>
      <c r="FA47" s="69"/>
      <c r="FB47" s="69"/>
      <c r="FC47" s="69"/>
      <c r="FD47" s="69"/>
      <c r="FE47" s="69"/>
      <c r="FF47" s="69"/>
      <c r="FG47" s="69"/>
      <c r="FH47" s="69"/>
      <c r="FI47" s="69"/>
      <c r="FJ47" s="69"/>
      <c r="FK47" s="69"/>
      <c r="FL47" s="69"/>
      <c r="FM47" s="69"/>
      <c r="FN47" s="69"/>
      <c r="FO47" s="69"/>
      <c r="FP47" s="69"/>
      <c r="FQ47" s="69"/>
      <c r="FR47" s="69"/>
      <c r="FS47" s="69"/>
      <c r="FT47" s="69"/>
      <c r="FU47" s="69"/>
      <c r="FV47" s="69"/>
      <c r="FW47" s="69"/>
      <c r="FX47" s="69"/>
      <c r="FY47" s="69"/>
      <c r="FZ47" s="69"/>
      <c r="GA47" s="69"/>
      <c r="GB47" s="69"/>
      <c r="GC47" s="69"/>
      <c r="GD47" s="69"/>
      <c r="GE47" s="69"/>
      <c r="GF47" s="69"/>
      <c r="GG47" s="69"/>
      <c r="GH47" s="69"/>
      <c r="GI47" s="69"/>
      <c r="GJ47" s="69"/>
      <c r="GK47" s="69"/>
      <c r="GL47" s="69"/>
      <c r="GM47" s="69"/>
      <c r="GN47" s="69"/>
      <c r="GO47" s="69"/>
      <c r="GP47" s="69"/>
      <c r="GQ47" s="69"/>
      <c r="GR47" s="69"/>
      <c r="GS47" s="69"/>
      <c r="GT47" s="69"/>
      <c r="GU47" s="69"/>
      <c r="GV47" s="69"/>
      <c r="GW47" s="69"/>
      <c r="GX47" s="69"/>
      <c r="GY47" s="69"/>
      <c r="GZ47" s="69"/>
      <c r="HA47" s="69"/>
      <c r="HB47" s="69"/>
      <c r="HC47" s="69"/>
      <c r="HD47" s="69"/>
      <c r="HE47" s="69"/>
      <c r="HF47" s="69"/>
      <c r="HG47" s="69"/>
      <c r="HH47" s="69"/>
      <c r="HI47" s="69"/>
      <c r="HJ47" s="69"/>
      <c r="HK47" s="69"/>
      <c r="HL47" s="69"/>
      <c r="HM47" s="69"/>
      <c r="HN47" s="69"/>
      <c r="HO47" s="69"/>
      <c r="HP47" s="69"/>
      <c r="HQ47" s="69"/>
      <c r="HR47" s="69"/>
      <c r="HS47" s="69"/>
      <c r="HT47" s="69"/>
      <c r="HU47" s="69"/>
      <c r="HV47" s="69"/>
      <c r="HW47" s="69"/>
      <c r="HX47" s="69"/>
      <c r="HY47" s="69"/>
      <c r="HZ47" s="69"/>
      <c r="IA47" s="69"/>
      <c r="IB47" s="69"/>
      <c r="IC47" s="69"/>
      <c r="ID47" s="69"/>
      <c r="IE47" s="69"/>
      <c r="IF47" s="69"/>
      <c r="IG47" s="69"/>
      <c r="IH47" s="69"/>
      <c r="II47" s="69"/>
      <c r="IJ47" s="69"/>
      <c r="IK47" s="69"/>
      <c r="IL47" s="69"/>
    </row>
    <row r="48" spans="1:246" x14ac:dyDescent="0.2">
      <c r="A48" s="32" t="s">
        <v>103</v>
      </c>
      <c r="B48" s="39">
        <f>SUM(B63:B65)</f>
        <v>25.427288999999998</v>
      </c>
      <c r="C48" s="39">
        <f t="shared" ref="C48:P48" si="37">SUM(C63:C65)</f>
        <v>37.247315499999999</v>
      </c>
      <c r="D48" s="39">
        <f t="shared" ref="D48:D53" si="38">SUM(B48:C48)</f>
        <v>62.674604500000001</v>
      </c>
      <c r="E48" s="39"/>
      <c r="F48" s="39">
        <f t="shared" si="37"/>
        <v>9.268618</v>
      </c>
      <c r="G48" s="39">
        <f t="shared" si="37"/>
        <v>13.399681000000001</v>
      </c>
      <c r="H48" s="39">
        <f t="shared" si="37"/>
        <v>2.7589899999999985</v>
      </c>
      <c r="I48" s="39"/>
      <c r="J48" s="39">
        <f t="shared" si="37"/>
        <v>3.4827140000000001</v>
      </c>
      <c r="K48" s="39">
        <f t="shared" si="37"/>
        <v>5.7239690000000003</v>
      </c>
      <c r="L48" s="39">
        <f t="shared" si="37"/>
        <v>1.5913979999999999</v>
      </c>
      <c r="M48" s="39">
        <f t="shared" si="37"/>
        <v>3.661543</v>
      </c>
      <c r="N48" s="39">
        <f t="shared" si="37"/>
        <v>9.779655</v>
      </c>
      <c r="O48" s="39">
        <f t="shared" si="37"/>
        <v>0.317115498</v>
      </c>
      <c r="P48" s="39">
        <f t="shared" si="37"/>
        <v>12.690921002</v>
      </c>
      <c r="Q48" s="80"/>
      <c r="R48" s="65" t="s">
        <v>111</v>
      </c>
      <c r="S48" s="65" t="s">
        <v>111</v>
      </c>
      <c r="T48" s="65" t="s">
        <v>111</v>
      </c>
      <c r="U48" s="65"/>
      <c r="V48" s="65" t="s">
        <v>111</v>
      </c>
      <c r="W48" s="65" t="s">
        <v>111</v>
      </c>
      <c r="X48" s="65" t="s">
        <v>111</v>
      </c>
      <c r="Y48" s="65" t="s">
        <v>111</v>
      </c>
      <c r="Z48" s="65" t="s">
        <v>111</v>
      </c>
      <c r="AA48" s="65" t="s">
        <v>111</v>
      </c>
      <c r="AB48" s="65" t="s">
        <v>111</v>
      </c>
      <c r="AC48" s="69"/>
      <c r="AD48" s="65">
        <f>IFERROR(F48/F47-1, "n/a")</f>
        <v>7.8506124256612964E-2</v>
      </c>
      <c r="AE48" s="65">
        <f t="shared" ref="AE48:AN48" si="39">IFERROR(G48/G47-1, "n/a")</f>
        <v>0.68723475786345678</v>
      </c>
      <c r="AF48" s="65">
        <f t="shared" si="39"/>
        <v>0.37829725968133565</v>
      </c>
      <c r="AG48" s="65"/>
      <c r="AH48" s="65">
        <f t="shared" si="39"/>
        <v>-0.14222099512013453</v>
      </c>
      <c r="AI48" s="65">
        <f t="shared" si="39"/>
        <v>-0.43808693678561605</v>
      </c>
      <c r="AJ48" s="65">
        <f t="shared" si="39"/>
        <v>-0.43830358971683014</v>
      </c>
      <c r="AK48" s="65">
        <f t="shared" si="39"/>
        <v>0.20917069994029336</v>
      </c>
      <c r="AL48" s="65">
        <f t="shared" si="39"/>
        <v>0.56729485141504643</v>
      </c>
      <c r="AM48" s="65">
        <f t="shared" si="39"/>
        <v>-0.29645271088747793</v>
      </c>
      <c r="AN48" s="65">
        <f t="shared" si="39"/>
        <v>1.1317710106565704</v>
      </c>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c r="EO48" s="69"/>
      <c r="EP48" s="69"/>
      <c r="EQ48" s="69"/>
      <c r="ER48" s="69"/>
      <c r="ES48" s="69"/>
      <c r="ET48" s="69"/>
      <c r="EU48" s="69"/>
      <c r="EV48" s="69"/>
      <c r="EW48" s="69"/>
      <c r="EX48" s="69"/>
      <c r="EY48" s="69"/>
      <c r="EZ48" s="69"/>
      <c r="FA48" s="69"/>
      <c r="FB48" s="69"/>
      <c r="FC48" s="69"/>
      <c r="FD48" s="69"/>
      <c r="FE48" s="69"/>
      <c r="FF48" s="69"/>
      <c r="FG48" s="69"/>
      <c r="FH48" s="69"/>
      <c r="FI48" s="69"/>
      <c r="FJ48" s="69"/>
      <c r="FK48" s="69"/>
      <c r="FL48" s="69"/>
      <c r="FM48" s="69"/>
      <c r="FN48" s="69"/>
      <c r="FO48" s="69"/>
      <c r="FP48" s="69"/>
      <c r="FQ48" s="69"/>
      <c r="FR48" s="69"/>
      <c r="FS48" s="69"/>
      <c r="FT48" s="69"/>
      <c r="FU48" s="69"/>
      <c r="FV48" s="69"/>
      <c r="FW48" s="69"/>
      <c r="FX48" s="69"/>
      <c r="FY48" s="69"/>
      <c r="FZ48" s="69"/>
      <c r="GA48" s="69"/>
      <c r="GB48" s="69"/>
      <c r="GC48" s="69"/>
      <c r="GD48" s="69"/>
      <c r="GE48" s="69"/>
      <c r="GF48" s="69"/>
      <c r="GG48" s="69"/>
      <c r="GH48" s="69"/>
      <c r="GI48" s="69"/>
      <c r="GJ48" s="69"/>
      <c r="GK48" s="69"/>
      <c r="GL48" s="69"/>
      <c r="GM48" s="69"/>
      <c r="GN48" s="69"/>
      <c r="GO48" s="69"/>
      <c r="GP48" s="69"/>
      <c r="GQ48" s="69"/>
      <c r="GR48" s="69"/>
      <c r="GS48" s="69"/>
      <c r="GT48" s="69"/>
      <c r="GU48" s="69"/>
      <c r="GV48" s="69"/>
      <c r="GW48" s="69"/>
      <c r="GX48" s="69"/>
      <c r="GY48" s="69"/>
      <c r="GZ48" s="69"/>
      <c r="HA48" s="69"/>
      <c r="HB48" s="69"/>
      <c r="HC48" s="69"/>
      <c r="HD48" s="69"/>
      <c r="HE48" s="69"/>
      <c r="HF48" s="69"/>
      <c r="HG48" s="69"/>
      <c r="HH48" s="69"/>
      <c r="HI48" s="69"/>
      <c r="HJ48" s="69"/>
      <c r="HK48" s="69"/>
      <c r="HL48" s="69"/>
      <c r="HM48" s="69"/>
      <c r="HN48" s="69"/>
      <c r="HO48" s="69"/>
      <c r="HP48" s="69"/>
      <c r="HQ48" s="69"/>
      <c r="HR48" s="69"/>
      <c r="HS48" s="69"/>
      <c r="HT48" s="69"/>
      <c r="HU48" s="69"/>
      <c r="HV48" s="69"/>
      <c r="HW48" s="69"/>
      <c r="HX48" s="69"/>
      <c r="HY48" s="69"/>
      <c r="HZ48" s="69"/>
      <c r="IA48" s="69"/>
      <c r="IB48" s="69"/>
      <c r="IC48" s="69"/>
      <c r="ID48" s="69"/>
      <c r="IE48" s="69"/>
      <c r="IF48" s="69"/>
      <c r="IG48" s="69"/>
      <c r="IH48" s="69"/>
      <c r="II48" s="69"/>
      <c r="IJ48" s="69"/>
      <c r="IK48" s="69"/>
      <c r="IL48" s="69"/>
    </row>
    <row r="49" spans="1:246" x14ac:dyDescent="0.2">
      <c r="A49" s="32" t="s">
        <v>104</v>
      </c>
      <c r="B49" s="39">
        <f>SUM(B66:B68)</f>
        <v>21.592751</v>
      </c>
      <c r="C49" s="39">
        <f t="shared" ref="C49:P49" si="40">SUM(C66:C68)</f>
        <v>34.463036000000002</v>
      </c>
      <c r="D49" s="39">
        <f t="shared" si="38"/>
        <v>56.055787000000002</v>
      </c>
      <c r="E49" s="39"/>
      <c r="F49" s="39">
        <f t="shared" si="40"/>
        <v>14.827265000000001</v>
      </c>
      <c r="G49" s="39">
        <f t="shared" si="40"/>
        <v>4.1033020000000002</v>
      </c>
      <c r="H49" s="39">
        <f t="shared" si="40"/>
        <v>2.6621839999999999</v>
      </c>
      <c r="I49" s="39"/>
      <c r="J49" s="39">
        <f t="shared" si="40"/>
        <v>6.1769669999999994</v>
      </c>
      <c r="K49" s="39">
        <f t="shared" si="40"/>
        <v>9.0542310000000015</v>
      </c>
      <c r="L49" s="39">
        <f t="shared" si="40"/>
        <v>0.57438</v>
      </c>
      <c r="M49" s="39">
        <f t="shared" si="40"/>
        <v>1.9685649999999999</v>
      </c>
      <c r="N49" s="39">
        <f t="shared" si="40"/>
        <v>4.7127990000000004</v>
      </c>
      <c r="O49" s="39">
        <f t="shared" si="40"/>
        <v>1.2475860000000001</v>
      </c>
      <c r="P49" s="39">
        <f t="shared" si="40"/>
        <v>10.728507999999998</v>
      </c>
      <c r="Q49" s="80"/>
      <c r="R49" s="65" t="s">
        <v>111</v>
      </c>
      <c r="S49" s="65" t="s">
        <v>111</v>
      </c>
      <c r="T49" s="65" t="s">
        <v>111</v>
      </c>
      <c r="U49" s="65"/>
      <c r="V49" s="65" t="s">
        <v>111</v>
      </c>
      <c r="W49" s="65" t="s">
        <v>111</v>
      </c>
      <c r="X49" s="65" t="s">
        <v>111</v>
      </c>
      <c r="Y49" s="65" t="s">
        <v>111</v>
      </c>
      <c r="Z49" s="65" t="s">
        <v>111</v>
      </c>
      <c r="AA49" s="65" t="s">
        <v>111</v>
      </c>
      <c r="AB49" s="65" t="s">
        <v>111</v>
      </c>
      <c r="AC49" s="69"/>
      <c r="AD49" s="65">
        <f t="shared" ref="AD49:AD52" si="41">IFERROR(F49/F48-1, "n/a")</f>
        <v>0.5997277048207188</v>
      </c>
      <c r="AE49" s="65">
        <f t="shared" ref="AE49:AE52" si="42">IFERROR(G49/G48-1, "n/a")</f>
        <v>-0.69377614287981926</v>
      </c>
      <c r="AF49" s="65">
        <f t="shared" ref="AF49:AF52" si="43">IFERROR(H49/H48-1, "n/a")</f>
        <v>-3.508747766392728E-2</v>
      </c>
      <c r="AG49" s="65"/>
      <c r="AH49" s="65">
        <f t="shared" ref="AH49:AH52" si="44">IFERROR(J49/J48-1, "n/a")</f>
        <v>0.77360730740451245</v>
      </c>
      <c r="AI49" s="65">
        <f t="shared" ref="AI49:AI52" si="45">IFERROR(K49/K48-1, "n/a")</f>
        <v>0.58180992943882148</v>
      </c>
      <c r="AJ49" s="65">
        <f t="shared" ref="AJ49:AJ52" si="46">IFERROR(L49/L48-1, "n/a")</f>
        <v>-0.63907206116885906</v>
      </c>
      <c r="AK49" s="65">
        <f t="shared" ref="AK49:AK52" si="47">IFERROR(M49/M48-1, "n/a")</f>
        <v>-0.46236736807406065</v>
      </c>
      <c r="AL49" s="65">
        <f t="shared" ref="AL49:AL52" si="48">IFERROR(N49/N48-1, "n/a")</f>
        <v>-0.51810171217696332</v>
      </c>
      <c r="AM49" s="65">
        <f t="shared" ref="AM49:AM52" si="49">IFERROR(O49/O48-1, "n/a")</f>
        <v>2.9341691209301923</v>
      </c>
      <c r="AN49" s="65">
        <f>IFERROR(P49/P48-1, "n/a")</f>
        <v>-0.15463125187610416</v>
      </c>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c r="EO49" s="69"/>
      <c r="EP49" s="69"/>
      <c r="EQ49" s="69"/>
      <c r="ER49" s="69"/>
      <c r="ES49" s="69"/>
      <c r="ET49" s="69"/>
      <c r="EU49" s="69"/>
      <c r="EV49" s="69"/>
      <c r="EW49" s="69"/>
      <c r="EX49" s="69"/>
      <c r="EY49" s="69"/>
      <c r="EZ49" s="69"/>
      <c r="FA49" s="69"/>
      <c r="FB49" s="69"/>
      <c r="FC49" s="69"/>
      <c r="FD49" s="69"/>
      <c r="FE49" s="69"/>
      <c r="FF49" s="69"/>
      <c r="FG49" s="69"/>
      <c r="FH49" s="69"/>
      <c r="FI49" s="69"/>
      <c r="FJ49" s="69"/>
      <c r="FK49" s="69"/>
      <c r="FL49" s="69"/>
      <c r="FM49" s="69"/>
      <c r="FN49" s="69"/>
      <c r="FO49" s="69"/>
      <c r="FP49" s="69"/>
      <c r="FQ49" s="69"/>
      <c r="FR49" s="69"/>
      <c r="FS49" s="69"/>
      <c r="FT49" s="69"/>
      <c r="FU49" s="69"/>
      <c r="FV49" s="69"/>
      <c r="FW49" s="69"/>
      <c r="FX49" s="69"/>
      <c r="FY49" s="69"/>
      <c r="FZ49" s="69"/>
      <c r="GA49" s="69"/>
      <c r="GB49" s="69"/>
      <c r="GC49" s="69"/>
      <c r="GD49" s="69"/>
      <c r="GE49" s="69"/>
      <c r="GF49" s="69"/>
      <c r="GG49" s="69"/>
      <c r="GH49" s="69"/>
      <c r="GI49" s="69"/>
      <c r="GJ49" s="69"/>
      <c r="GK49" s="69"/>
      <c r="GL49" s="69"/>
      <c r="GM49" s="69"/>
      <c r="GN49" s="69"/>
      <c r="GO49" s="69"/>
      <c r="GP49" s="69"/>
      <c r="GQ49" s="69"/>
      <c r="GR49" s="69"/>
      <c r="GS49" s="69"/>
      <c r="GT49" s="69"/>
      <c r="GU49" s="69"/>
      <c r="GV49" s="69"/>
      <c r="GW49" s="69"/>
      <c r="GX49" s="69"/>
      <c r="GY49" s="69"/>
      <c r="GZ49" s="69"/>
      <c r="HA49" s="69"/>
      <c r="HB49" s="69"/>
      <c r="HC49" s="69"/>
      <c r="HD49" s="69"/>
      <c r="HE49" s="69"/>
      <c r="HF49" s="69"/>
      <c r="HG49" s="69"/>
      <c r="HH49" s="69"/>
      <c r="HI49" s="69"/>
      <c r="HJ49" s="69"/>
      <c r="HK49" s="69"/>
      <c r="HL49" s="69"/>
      <c r="HM49" s="69"/>
      <c r="HN49" s="69"/>
      <c r="HO49" s="69"/>
      <c r="HP49" s="69"/>
      <c r="HQ49" s="69"/>
      <c r="HR49" s="69"/>
      <c r="HS49" s="69"/>
      <c r="HT49" s="69"/>
      <c r="HU49" s="69"/>
      <c r="HV49" s="69"/>
      <c r="HW49" s="69"/>
      <c r="HX49" s="69"/>
      <c r="HY49" s="69"/>
      <c r="HZ49" s="69"/>
      <c r="IA49" s="69"/>
      <c r="IB49" s="69"/>
      <c r="IC49" s="69"/>
      <c r="ID49" s="69"/>
      <c r="IE49" s="69"/>
      <c r="IF49" s="69"/>
      <c r="IG49" s="69"/>
      <c r="IH49" s="69"/>
      <c r="II49" s="69"/>
      <c r="IJ49" s="69"/>
      <c r="IK49" s="69"/>
      <c r="IL49" s="69"/>
    </row>
    <row r="50" spans="1:246" x14ac:dyDescent="0.2">
      <c r="A50" s="32" t="s">
        <v>105</v>
      </c>
      <c r="B50" s="68">
        <f>SUM(B69:B71)</f>
        <v>41.457538</v>
      </c>
      <c r="C50" s="68">
        <f t="shared" ref="C50:P50" si="50">SUM(C69:C71)</f>
        <v>35.097069000000005</v>
      </c>
      <c r="D50" s="39">
        <f t="shared" si="38"/>
        <v>76.554607000000004</v>
      </c>
      <c r="E50" s="68"/>
      <c r="F50" s="68">
        <f t="shared" si="50"/>
        <v>16.292131000000001</v>
      </c>
      <c r="G50" s="68">
        <f t="shared" si="50"/>
        <v>21.454487</v>
      </c>
      <c r="H50" s="68">
        <f t="shared" si="50"/>
        <v>3.7109199999999998</v>
      </c>
      <c r="I50" s="68"/>
      <c r="J50" s="68">
        <f t="shared" si="50"/>
        <v>6.8916379999999995</v>
      </c>
      <c r="K50" s="68">
        <f t="shared" si="50"/>
        <v>7.3338549999999998</v>
      </c>
      <c r="L50" s="68">
        <f t="shared" si="50"/>
        <v>1.8475080000000002</v>
      </c>
      <c r="M50" s="68">
        <f t="shared" si="50"/>
        <v>3.4247459999999998</v>
      </c>
      <c r="N50" s="68">
        <f t="shared" si="50"/>
        <v>7.1726469999999996</v>
      </c>
      <c r="O50" s="68">
        <f t="shared" si="50"/>
        <v>0.185617</v>
      </c>
      <c r="P50" s="68">
        <f t="shared" si="50"/>
        <v>8.2410580000000024</v>
      </c>
      <c r="Q50" s="36"/>
      <c r="R50" s="65" t="s">
        <v>111</v>
      </c>
      <c r="S50" s="65" t="s">
        <v>111</v>
      </c>
      <c r="T50" s="65" t="s">
        <v>111</v>
      </c>
      <c r="U50" s="65"/>
      <c r="V50" s="65" t="s">
        <v>111</v>
      </c>
      <c r="W50" s="65" t="s">
        <v>111</v>
      </c>
      <c r="X50" s="65" t="s">
        <v>111</v>
      </c>
      <c r="Y50" s="65" t="s">
        <v>111</v>
      </c>
      <c r="Z50" s="65" t="s">
        <v>111</v>
      </c>
      <c r="AA50" s="65" t="s">
        <v>111</v>
      </c>
      <c r="AB50" s="65" t="s">
        <v>111</v>
      </c>
      <c r="AD50" s="65">
        <f t="shared" si="41"/>
        <v>9.8795428556783804E-2</v>
      </c>
      <c r="AE50" s="65">
        <f t="shared" si="42"/>
        <v>4.2285907788410402</v>
      </c>
      <c r="AF50" s="65">
        <f t="shared" si="43"/>
        <v>0.39393821013123054</v>
      </c>
      <c r="AG50" s="65"/>
      <c r="AH50" s="65">
        <f t="shared" si="44"/>
        <v>0.11569933917406394</v>
      </c>
      <c r="AI50" s="65">
        <f t="shared" si="45"/>
        <v>-0.19000796423241262</v>
      </c>
      <c r="AJ50" s="65">
        <f t="shared" si="46"/>
        <v>2.2165256450433515</v>
      </c>
      <c r="AK50" s="65">
        <f t="shared" si="47"/>
        <v>0.73971700197859858</v>
      </c>
      <c r="AL50" s="65">
        <f t="shared" si="48"/>
        <v>0.52195054361537574</v>
      </c>
      <c r="AM50" s="65">
        <f t="shared" si="49"/>
        <v>-0.85121907427624233</v>
      </c>
      <c r="AN50" s="65">
        <f t="shared" ref="AN50:AN52" si="51">IFERROR(P50/P49-1, "n/a")</f>
        <v>-0.23185423359893065</v>
      </c>
    </row>
    <row r="51" spans="1:246" x14ac:dyDescent="0.2">
      <c r="A51" s="32" t="s">
        <v>106</v>
      </c>
      <c r="B51" s="68">
        <f>SUM(B72:B74)</f>
        <v>21.836029</v>
      </c>
      <c r="C51" s="68">
        <f t="shared" ref="C51:P51" si="52">SUM(C72:C74)</f>
        <v>28.479894000000002</v>
      </c>
      <c r="D51" s="39">
        <f t="shared" si="38"/>
        <v>50.315922999999998</v>
      </c>
      <c r="E51" s="68"/>
      <c r="F51" s="68">
        <f t="shared" si="52"/>
        <v>10.365514000000001</v>
      </c>
      <c r="G51" s="68">
        <f t="shared" si="52"/>
        <v>8.669239000000001</v>
      </c>
      <c r="H51" s="68">
        <f t="shared" si="52"/>
        <v>2.8012760000000001</v>
      </c>
      <c r="I51" s="68"/>
      <c r="J51" s="68">
        <f t="shared" si="52"/>
        <v>7.437259000000001</v>
      </c>
      <c r="K51" s="68">
        <f t="shared" si="52"/>
        <v>4.0883690000000001</v>
      </c>
      <c r="L51" s="68">
        <f t="shared" si="52"/>
        <v>1.308276</v>
      </c>
      <c r="M51" s="68">
        <f t="shared" si="52"/>
        <v>8.2529609999999991</v>
      </c>
      <c r="N51" s="68">
        <f t="shared" si="52"/>
        <v>3.5195799999999999</v>
      </c>
      <c r="O51" s="68">
        <f t="shared" si="52"/>
        <v>0</v>
      </c>
      <c r="P51" s="68">
        <f t="shared" si="52"/>
        <v>3.873448999999999</v>
      </c>
      <c r="Q51" s="36"/>
      <c r="R51" s="65">
        <f>IFERROR(F51/F47-1, "n/a")</f>
        <v>0.2061420947618795</v>
      </c>
      <c r="S51" s="65">
        <f t="shared" ref="S51:T51" si="53">IFERROR(G51/G47-1, "n/a")</f>
        <v>9.1596237628749355E-2</v>
      </c>
      <c r="T51" s="65">
        <f t="shared" si="53"/>
        <v>0.39942190236684261</v>
      </c>
      <c r="U51" s="65"/>
      <c r="V51" s="65">
        <f>IFERROR(J51/J47-1, "n/a")</f>
        <v>0.83176816243131757</v>
      </c>
      <c r="W51" s="65">
        <f t="shared" ref="W51:AB51" si="54">IFERROR(K51/K47-1, "n/a")</f>
        <v>-0.59865122464137599</v>
      </c>
      <c r="X51" s="65">
        <f t="shared" si="54"/>
        <v>-0.53823372100528943</v>
      </c>
      <c r="Y51" s="65">
        <f t="shared" si="54"/>
        <v>1.7254189364838655</v>
      </c>
      <c r="Z51" s="65">
        <f t="shared" si="54"/>
        <v>-0.43594946722114747</v>
      </c>
      <c r="AA51" s="65">
        <f t="shared" si="54"/>
        <v>-1</v>
      </c>
      <c r="AB51" s="65">
        <f t="shared" si="54"/>
        <v>-0.34935326694135238</v>
      </c>
      <c r="AD51" s="65">
        <f t="shared" si="41"/>
        <v>-0.36377174968701143</v>
      </c>
      <c r="AE51" s="65">
        <f t="shared" si="42"/>
        <v>-0.59592419991212098</v>
      </c>
      <c r="AF51" s="65">
        <f t="shared" si="43"/>
        <v>-0.24512627596391179</v>
      </c>
      <c r="AG51" s="65"/>
      <c r="AH51" s="65">
        <f t="shared" si="44"/>
        <v>7.9171453869167463E-2</v>
      </c>
      <c r="AI51" s="65">
        <f t="shared" si="45"/>
        <v>-0.44253479241135796</v>
      </c>
      <c r="AJ51" s="65">
        <f t="shared" si="46"/>
        <v>-0.29186991341850754</v>
      </c>
      <c r="AK51" s="65">
        <f t="shared" si="47"/>
        <v>1.4098023619853852</v>
      </c>
      <c r="AL51" s="65">
        <f t="shared" si="48"/>
        <v>-0.50930528157875332</v>
      </c>
      <c r="AM51" s="65">
        <f t="shared" si="49"/>
        <v>-1</v>
      </c>
      <c r="AN51" s="65">
        <f t="shared" si="51"/>
        <v>-0.52998158731560951</v>
      </c>
    </row>
    <row r="52" spans="1:246" x14ac:dyDescent="0.2">
      <c r="A52" s="32" t="s">
        <v>107</v>
      </c>
      <c r="B52" s="68">
        <f>SUM(B75:B77)</f>
        <v>9.1310710000000004</v>
      </c>
      <c r="C52" s="68">
        <f t="shared" ref="C52:P52" si="55">SUM(C75:C77)</f>
        <v>16.002680999999999</v>
      </c>
      <c r="D52" s="39">
        <f t="shared" si="38"/>
        <v>25.133752000000001</v>
      </c>
      <c r="E52" s="68"/>
      <c r="F52" s="68">
        <f t="shared" si="55"/>
        <v>5.5989450000000005</v>
      </c>
      <c r="G52" s="68">
        <f t="shared" si="55"/>
        <v>0.89239999999999997</v>
      </c>
      <c r="H52" s="68">
        <f t="shared" si="55"/>
        <v>2.6397260000000005</v>
      </c>
      <c r="I52" s="68"/>
      <c r="J52" s="68">
        <f t="shared" si="55"/>
        <v>3.2336749999999999</v>
      </c>
      <c r="K52" s="68">
        <f t="shared" si="55"/>
        <v>4.5799500000000002</v>
      </c>
      <c r="L52" s="68">
        <f t="shared" si="55"/>
        <v>1.277015</v>
      </c>
      <c r="M52" s="68">
        <f t="shared" si="55"/>
        <v>2.1308540000000002</v>
      </c>
      <c r="N52" s="68">
        <f t="shared" si="55"/>
        <v>0.58563200000000004</v>
      </c>
      <c r="O52" s="68">
        <f t="shared" si="55"/>
        <v>0</v>
      </c>
      <c r="P52" s="68">
        <f t="shared" si="55"/>
        <v>4.1955550000000006</v>
      </c>
      <c r="Q52" s="36"/>
      <c r="R52" s="65">
        <f>IFERROR(F52/F48-1, "n/a")</f>
        <v>-0.39592450568142945</v>
      </c>
      <c r="S52" s="65">
        <f t="shared" ref="S52:T52" si="56">IFERROR(G52/G48-1, "n/a")</f>
        <v>-0.93340139963033453</v>
      </c>
      <c r="T52" s="65">
        <f t="shared" si="56"/>
        <v>-4.3227412930093245E-2</v>
      </c>
      <c r="U52" s="65"/>
      <c r="V52" s="65">
        <f>IFERROR(J52/J48-1, "n/a")</f>
        <v>-7.1507163666037488E-2</v>
      </c>
      <c r="W52" s="65">
        <f t="shared" ref="W52:AA52" si="57">IFERROR(K52/K48-1, "n/a")</f>
        <v>-0.19986463937872478</v>
      </c>
      <c r="X52" s="65">
        <f t="shared" si="57"/>
        <v>-0.19755146104242927</v>
      </c>
      <c r="Y52" s="65">
        <f t="shared" si="57"/>
        <v>-0.41804479696128105</v>
      </c>
      <c r="Z52" s="65">
        <f t="shared" si="57"/>
        <v>-0.94011731497685758</v>
      </c>
      <c r="AA52" s="65">
        <f t="shared" si="57"/>
        <v>-1</v>
      </c>
      <c r="AB52" s="65">
        <f>IFERROR(P52/P48-1, "n/a")</f>
        <v>-0.66940500225800714</v>
      </c>
      <c r="AD52" s="65">
        <f t="shared" si="41"/>
        <v>-0.45984878318624622</v>
      </c>
      <c r="AE52" s="65">
        <f t="shared" si="42"/>
        <v>-0.89706132222216972</v>
      </c>
      <c r="AF52" s="65">
        <f t="shared" si="43"/>
        <v>-5.7670147461371002E-2</v>
      </c>
      <c r="AG52" s="65"/>
      <c r="AH52" s="65">
        <f t="shared" si="44"/>
        <v>-0.56520607928270361</v>
      </c>
      <c r="AI52" s="65">
        <f t="shared" si="45"/>
        <v>0.12023890211475541</v>
      </c>
      <c r="AJ52" s="65">
        <f t="shared" si="46"/>
        <v>-2.389480507171271E-2</v>
      </c>
      <c r="AK52" s="65">
        <f t="shared" si="47"/>
        <v>-0.74180733436157031</v>
      </c>
      <c r="AL52" s="65">
        <f t="shared" si="48"/>
        <v>-0.83360741906704772</v>
      </c>
      <c r="AM52" s="65" t="str">
        <f t="shared" si="49"/>
        <v>n/a</v>
      </c>
      <c r="AN52" s="65">
        <f t="shared" si="51"/>
        <v>8.3157413457619178E-2</v>
      </c>
    </row>
    <row r="53" spans="1:246" x14ac:dyDescent="0.2">
      <c r="A53" s="32" t="s">
        <v>108</v>
      </c>
      <c r="B53" s="68">
        <f>SUM(B78:B80)</f>
        <v>11.446691</v>
      </c>
      <c r="C53" s="68">
        <f t="shared" ref="C53:P53" si="58">SUM(C78:C80)</f>
        <v>48.065371999999996</v>
      </c>
      <c r="D53" s="39">
        <f t="shared" si="38"/>
        <v>59.512062999999998</v>
      </c>
      <c r="E53" s="68"/>
      <c r="F53" s="68">
        <f t="shared" si="58"/>
        <v>3.9850890000000003</v>
      </c>
      <c r="G53" s="68">
        <f t="shared" si="58"/>
        <v>4.481865</v>
      </c>
      <c r="H53" s="68">
        <f t="shared" si="58"/>
        <v>2.9797369999999996</v>
      </c>
      <c r="I53" s="68"/>
      <c r="J53" s="68">
        <f t="shared" si="58"/>
        <v>5.2743020000000005</v>
      </c>
      <c r="K53" s="68">
        <f t="shared" si="58"/>
        <v>8.2114119999999993</v>
      </c>
      <c r="L53" s="68">
        <f t="shared" si="58"/>
        <v>0</v>
      </c>
      <c r="M53" s="68">
        <f t="shared" si="58"/>
        <v>3.3484960000000004</v>
      </c>
      <c r="N53" s="68">
        <f t="shared" si="58"/>
        <v>4.9614050000000001</v>
      </c>
      <c r="O53" s="68">
        <f t="shared" si="58"/>
        <v>2.5553309999999998</v>
      </c>
      <c r="P53" s="68">
        <f t="shared" si="58"/>
        <v>23.714426</v>
      </c>
      <c r="Q53" s="36"/>
      <c r="R53" s="65">
        <f>IFERROR(F53/F49-1, "n/a")</f>
        <v>-0.7312323614638303</v>
      </c>
      <c r="S53" s="65">
        <f t="shared" ref="S53" si="59">IFERROR(G53/G49-1, "n/a")</f>
        <v>9.225813747074918E-2</v>
      </c>
      <c r="T53" s="65">
        <f t="shared" ref="T53" si="60">IFERROR(H53/H49-1, "n/a")</f>
        <v>0.11928288953731214</v>
      </c>
      <c r="U53" s="65"/>
      <c r="V53" s="65">
        <f>IFERROR(J53/J49-1, "n/a")</f>
        <v>-0.14613401690506023</v>
      </c>
      <c r="W53" s="65">
        <f t="shared" ref="W53" si="61">IFERROR(K53/K49-1, "n/a")</f>
        <v>-9.308565244248812E-2</v>
      </c>
      <c r="X53" s="65">
        <f t="shared" ref="X53" si="62">IFERROR(L53/L49-1, "n/a")</f>
        <v>-1</v>
      </c>
      <c r="Y53" s="65">
        <f t="shared" ref="Y53" si="63">IFERROR(M53/M49-1, "n/a")</f>
        <v>0.70098320350102772</v>
      </c>
      <c r="Z53" s="65">
        <f t="shared" ref="Z53" si="64">IFERROR(N53/N49-1, "n/a")</f>
        <v>5.2751241884069211E-2</v>
      </c>
      <c r="AA53" s="65">
        <f t="shared" ref="AA53" si="65">IFERROR(O53/O49-1, "n/a")</f>
        <v>1.0482203230879472</v>
      </c>
      <c r="AB53" s="65">
        <f>IFERROR(P53/P49-1, "n/a")</f>
        <v>1.2104122959129082</v>
      </c>
      <c r="AD53" s="65">
        <f t="shared" ref="AD53" si="66">IFERROR(F53/F52-1, "n/a")</f>
        <v>-0.28824287432721696</v>
      </c>
      <c r="AE53" s="65">
        <f t="shared" ref="AE53" si="67">IFERROR(G53/G52-1, "n/a")</f>
        <v>4.0222601972209775</v>
      </c>
      <c r="AF53" s="65">
        <f t="shared" ref="AF53" si="68">IFERROR(H53/H52-1, "n/a")</f>
        <v>0.1288054138952297</v>
      </c>
      <c r="AG53" s="65"/>
      <c r="AH53" s="65">
        <f t="shared" ref="AH53" si="69">IFERROR(J53/J52-1, "n/a")</f>
        <v>0.63105506892312957</v>
      </c>
      <c r="AI53" s="65">
        <f t="shared" ref="AI53" si="70">IFERROR(K53/K52-1, "n/a")</f>
        <v>0.79290428934813684</v>
      </c>
      <c r="AJ53" s="65">
        <f t="shared" ref="AJ53" si="71">IFERROR(L53/L52-1, "n/a")</f>
        <v>-1</v>
      </c>
      <c r="AK53" s="65">
        <f t="shared" ref="AK53" si="72">IFERROR(M53/M52-1, "n/a")</f>
        <v>0.57143380072027461</v>
      </c>
      <c r="AL53" s="65">
        <f t="shared" ref="AL53" si="73">IFERROR(N53/N52-1, "n/a")</f>
        <v>7.4718816594721602</v>
      </c>
      <c r="AM53" s="65" t="str">
        <f t="shared" ref="AM53" si="74">IFERROR(O53/O52-1, "n/a")</f>
        <v>n/a</v>
      </c>
      <c r="AN53" s="65">
        <f t="shared" ref="AN53" si="75">IFERROR(P53/P52-1, "n/a")</f>
        <v>4.6522738946337245</v>
      </c>
    </row>
    <row r="54" spans="1:246" x14ac:dyDescent="0.2">
      <c r="A54" s="32" t="s">
        <v>109</v>
      </c>
      <c r="B54" s="68">
        <f>SUM(B81:B83)</f>
        <v>16.826163999999999</v>
      </c>
      <c r="C54" s="68">
        <f t="shared" ref="C54:P54" si="76">SUM(C81:C83)</f>
        <v>109.29366900000001</v>
      </c>
      <c r="D54" s="68">
        <f t="shared" si="76"/>
        <v>126.119833</v>
      </c>
      <c r="E54" s="68"/>
      <c r="F54" s="68">
        <f t="shared" si="76"/>
        <v>6.3376679999999999</v>
      </c>
      <c r="G54" s="68">
        <f t="shared" si="76"/>
        <v>7.708597000000001</v>
      </c>
      <c r="H54" s="68">
        <f t="shared" si="76"/>
        <v>2.7798989999999995</v>
      </c>
      <c r="I54" s="68"/>
      <c r="J54" s="68">
        <f t="shared" si="76"/>
        <v>5.1173310000000001</v>
      </c>
      <c r="K54" s="68">
        <f t="shared" si="76"/>
        <v>4.9985819999999999</v>
      </c>
      <c r="L54" s="68">
        <f t="shared" si="76"/>
        <v>47.584460999999997</v>
      </c>
      <c r="M54" s="68">
        <f t="shared" si="76"/>
        <v>36.109459000000001</v>
      </c>
      <c r="N54" s="68">
        <f t="shared" si="76"/>
        <v>4.4297870000000001</v>
      </c>
      <c r="O54" s="68">
        <f t="shared" si="76"/>
        <v>3.8552909999999998</v>
      </c>
      <c r="P54" s="68">
        <f t="shared" si="76"/>
        <v>7.198757999999998</v>
      </c>
      <c r="Q54" s="36"/>
      <c r="R54" s="65">
        <f>IFERROR(F54/F50-1, "n/a")</f>
        <v>-0.61099821748302907</v>
      </c>
      <c r="S54" s="65">
        <f t="shared" ref="S54" si="77">IFERROR(G54/G50-1, "n/a")</f>
        <v>-0.64070000834790408</v>
      </c>
      <c r="T54" s="65">
        <f t="shared" ref="T54" si="78">IFERROR(H54/H50-1, "n/a")</f>
        <v>-0.25088684207689749</v>
      </c>
      <c r="U54" s="65"/>
      <c r="V54" s="65">
        <f>IFERROR(J54/J50-1, "n/a")</f>
        <v>-0.25745795121566162</v>
      </c>
      <c r="W54" s="65">
        <f t="shared" ref="W54" si="79">IFERROR(K54/K50-1, "n/a")</f>
        <v>-0.31842366668007482</v>
      </c>
      <c r="X54" s="65">
        <f t="shared" ref="X54" si="80">IFERROR(L54/L50-1, "n/a")</f>
        <v>24.756024331153096</v>
      </c>
      <c r="Y54" s="65">
        <f t="shared" ref="Y54" si="81">IFERROR(M54/M50-1, "n/a")</f>
        <v>9.5436896634086157</v>
      </c>
      <c r="Z54" s="65">
        <f t="shared" ref="Z54" si="82">IFERROR(N54/N50-1, "n/a")</f>
        <v>-0.38240554707348617</v>
      </c>
      <c r="AA54" s="65">
        <f t="shared" ref="AA54" si="83">IFERROR(O54/O50-1, "n/a")</f>
        <v>19.770139588507515</v>
      </c>
      <c r="AB54" s="65">
        <f>IFERROR(P54/P50-1, "n/a")</f>
        <v>-0.12647647911226978</v>
      </c>
      <c r="AD54" s="65">
        <f t="shared" ref="AD54" si="84">IFERROR(F54/F53-1, "n/a")</f>
        <v>0.5903454101025094</v>
      </c>
      <c r="AE54" s="65">
        <f t="shared" ref="AE54" si="85">IFERROR(G54/G53-1, "n/a")</f>
        <v>0.71995296600857039</v>
      </c>
      <c r="AF54" s="65">
        <f t="shared" ref="AF54" si="86">IFERROR(H54/H53-1, "n/a")</f>
        <v>-6.7065650424853018E-2</v>
      </c>
      <c r="AG54" s="65"/>
      <c r="AH54" s="65">
        <f t="shared" ref="AH54" si="87">IFERROR(J54/J53-1, "n/a")</f>
        <v>-2.9761473650921078E-2</v>
      </c>
      <c r="AI54" s="65">
        <f t="shared" ref="AI54" si="88">IFERROR(K54/K53-1, "n/a")</f>
        <v>-0.39126401159751811</v>
      </c>
      <c r="AJ54" s="65" t="str">
        <f t="shared" ref="AJ54" si="89">IFERROR(L54/L53-1, "n/a")</f>
        <v>n/a</v>
      </c>
      <c r="AK54" s="65">
        <f t="shared" ref="AK54" si="90">IFERROR(M54/M53-1, "n/a")</f>
        <v>9.7837844214238263</v>
      </c>
      <c r="AL54" s="65">
        <f t="shared" ref="AL54" si="91">IFERROR(N54/N53-1, "n/a")</f>
        <v>-0.10715069622415418</v>
      </c>
      <c r="AM54" s="65">
        <f t="shared" ref="AM54" si="92">IFERROR(O54/O53-1, "n/a")</f>
        <v>0.50872470141832893</v>
      </c>
      <c r="AN54" s="65">
        <f t="shared" ref="AN54" si="93">IFERROR(P54/P53-1, "n/a")</f>
        <v>-0.69643971142291194</v>
      </c>
    </row>
    <row r="55" spans="1:246" x14ac:dyDescent="0.2">
      <c r="A55" s="102" t="s">
        <v>133</v>
      </c>
      <c r="B55" s="68">
        <f>SUM(B84:B86)</f>
        <v>20.446928</v>
      </c>
      <c r="C55" s="68">
        <f t="shared" ref="C55:P55" si="94">SUM(C84:C86)</f>
        <v>49.651651000000001</v>
      </c>
      <c r="D55" s="68">
        <f t="shared" si="94"/>
        <v>70.098579000000001</v>
      </c>
      <c r="E55" s="68"/>
      <c r="F55" s="68">
        <f t="shared" si="94"/>
        <v>1.3173539999999999</v>
      </c>
      <c r="G55" s="68">
        <f t="shared" si="94"/>
        <v>8.648579999999999</v>
      </c>
      <c r="H55" s="68">
        <f t="shared" si="94"/>
        <v>10.480994000000003</v>
      </c>
      <c r="I55" s="68"/>
      <c r="J55" s="68">
        <f t="shared" si="94"/>
        <v>11.490485999999999</v>
      </c>
      <c r="K55" s="68">
        <f t="shared" si="94"/>
        <v>5.5443309999999997</v>
      </c>
      <c r="L55" s="68">
        <f t="shared" si="94"/>
        <v>1.6550479999999999</v>
      </c>
      <c r="M55" s="68">
        <f t="shared" si="94"/>
        <v>5.9524970000000001</v>
      </c>
      <c r="N55" s="68">
        <f t="shared" si="94"/>
        <v>6.6988609999999991</v>
      </c>
      <c r="O55" s="68">
        <f t="shared" si="94"/>
        <v>0.8015239999999999</v>
      </c>
      <c r="P55" s="68">
        <f t="shared" si="94"/>
        <v>17.508904000000001</v>
      </c>
      <c r="Q55" s="36"/>
      <c r="R55" s="65">
        <f t="shared" ref="R55:R56" si="95">IFERROR(F55/F51-1, "n/a")</f>
        <v>-0.87290992033776615</v>
      </c>
      <c r="S55" s="65">
        <f t="shared" ref="S55:S56" si="96">IFERROR(G55/G51-1, "n/a")</f>
        <v>-2.38302346953434E-3</v>
      </c>
      <c r="T55" s="65">
        <f t="shared" ref="T55:T56" si="97">IFERROR(H55/H51-1, "n/a")</f>
        <v>2.7415070846285774</v>
      </c>
      <c r="U55" s="65"/>
      <c r="V55" s="65">
        <f t="shared" ref="V55:V56" si="98">IFERROR(J55/J51-1, "n/a")</f>
        <v>0.54498935696605399</v>
      </c>
      <c r="W55" s="65">
        <f t="shared" ref="W55:W56" si="99">IFERROR(K55/K51-1, "n/a")</f>
        <v>0.35612294291439928</v>
      </c>
      <c r="X55" s="65">
        <f t="shared" ref="X55:X56" si="100">IFERROR(L55/L51-1, "n/a")</f>
        <v>0.26506027780070851</v>
      </c>
      <c r="Y55" s="65">
        <f t="shared" ref="Y55:Y56" si="101">IFERROR(M55/M51-1, "n/a")</f>
        <v>-0.27874407742869489</v>
      </c>
      <c r="Z55" s="65">
        <f t="shared" ref="Z55:Z56" si="102">IFERROR(N55/N51-1, "n/a")</f>
        <v>0.90331261116383188</v>
      </c>
      <c r="AA55" s="65" t="str">
        <f t="shared" ref="AA55:AA56" si="103">IFERROR(O55/O51-1, "n/a")</f>
        <v>n/a</v>
      </c>
      <c r="AB55" s="65">
        <f t="shared" ref="AB55:AB56" si="104">IFERROR(P55/P51-1, "n/a")</f>
        <v>3.5202360996620854</v>
      </c>
      <c r="AD55" s="65">
        <f t="shared" ref="AD55:AD56" si="105">IFERROR(F55/F54-1, "n/a")</f>
        <v>-0.7921390012856464</v>
      </c>
      <c r="AE55" s="65">
        <f t="shared" ref="AE55:AE56" si="106">IFERROR(G55/G54-1, "n/a")</f>
        <v>0.1219395695481289</v>
      </c>
      <c r="AF55" s="65">
        <f t="shared" ref="AF55:AF56" si="107">IFERROR(H55/H54-1, "n/a")</f>
        <v>2.7702787043701966</v>
      </c>
      <c r="AG55" s="65"/>
      <c r="AH55" s="65">
        <f t="shared" ref="AH55:AH56" si="108">IFERROR(J55/J54-1, "n/a")</f>
        <v>1.2454060524910346</v>
      </c>
      <c r="AI55" s="65">
        <f t="shared" ref="AI55:AI56" si="109">IFERROR(K55/K54-1, "n/a")</f>
        <v>0.10918076366457519</v>
      </c>
      <c r="AJ55" s="65">
        <f t="shared" ref="AJ55:AJ56" si="110">IFERROR(L55/L54-1, "n/a")</f>
        <v>-0.96521872970253886</v>
      </c>
      <c r="AK55" s="65">
        <f t="shared" ref="AK55:AK56" si="111">IFERROR(M55/M54-1, "n/a")</f>
        <v>-0.83515407971080369</v>
      </c>
      <c r="AL55" s="65">
        <f t="shared" ref="AL55:AL56" si="112">IFERROR(N55/N54-1, "n/a")</f>
        <v>0.51223094925331591</v>
      </c>
      <c r="AM55" s="65">
        <f t="shared" ref="AM55:AM56" si="113">IFERROR(O55/O54-1, "n/a")</f>
        <v>-0.79209766526054715</v>
      </c>
      <c r="AN55" s="65">
        <f t="shared" ref="AN55:AN56" si="114">IFERROR(P55/P54-1, "n/a")</f>
        <v>1.4322117787540583</v>
      </c>
    </row>
    <row r="56" spans="1:246" x14ac:dyDescent="0.2">
      <c r="A56" s="32" t="s">
        <v>138</v>
      </c>
      <c r="B56" s="68">
        <f>SUM(B87:B89)</f>
        <v>30.882878999999996</v>
      </c>
      <c r="C56" s="68">
        <f t="shared" ref="C56:P56" si="115">SUM(C87:C89)</f>
        <v>68.162151999999992</v>
      </c>
      <c r="D56" s="68">
        <f t="shared" si="115"/>
        <v>99.045030999999994</v>
      </c>
      <c r="E56" s="68"/>
      <c r="F56" s="68">
        <f t="shared" si="115"/>
        <v>7.2521399999999998</v>
      </c>
      <c r="G56" s="68">
        <f t="shared" si="115"/>
        <v>17.887988999999997</v>
      </c>
      <c r="H56" s="68">
        <f t="shared" si="115"/>
        <v>5.74275</v>
      </c>
      <c r="I56" s="68"/>
      <c r="J56" s="68">
        <f t="shared" si="115"/>
        <v>22.090861</v>
      </c>
      <c r="K56" s="68">
        <f t="shared" si="115"/>
        <v>6.0889720000000001</v>
      </c>
      <c r="L56" s="68">
        <f t="shared" si="115"/>
        <v>3.7174469999999999</v>
      </c>
      <c r="M56" s="68">
        <f t="shared" si="115"/>
        <v>14.445651999999999</v>
      </c>
      <c r="N56" s="68">
        <f t="shared" si="115"/>
        <v>8.7943040000000003</v>
      </c>
      <c r="O56" s="68">
        <f t="shared" si="115"/>
        <v>3.0316890000000001</v>
      </c>
      <c r="P56" s="68">
        <f t="shared" si="115"/>
        <v>9.9932270000000063</v>
      </c>
      <c r="Q56" s="36"/>
      <c r="R56" s="65">
        <f t="shared" si="95"/>
        <v>0.29526901943133921</v>
      </c>
      <c r="S56" s="65">
        <f t="shared" si="96"/>
        <v>19.044810623038995</v>
      </c>
      <c r="T56" s="65">
        <f t="shared" si="97"/>
        <v>1.1755098824650738</v>
      </c>
      <c r="U56" s="65"/>
      <c r="V56" s="65">
        <f t="shared" si="98"/>
        <v>5.8315031659025722</v>
      </c>
      <c r="W56" s="65">
        <f t="shared" si="99"/>
        <v>0.32948438301728178</v>
      </c>
      <c r="X56" s="65">
        <f t="shared" si="100"/>
        <v>1.9110441145953647</v>
      </c>
      <c r="Y56" s="65">
        <f t="shared" si="101"/>
        <v>5.7792781673451099</v>
      </c>
      <c r="Z56" s="65">
        <f t="shared" si="102"/>
        <v>14.016775039615322</v>
      </c>
      <c r="AA56" s="65" t="str">
        <f t="shared" si="103"/>
        <v>n/a</v>
      </c>
      <c r="AB56" s="65">
        <f t="shared" si="104"/>
        <v>1.3818605643353514</v>
      </c>
      <c r="AD56" s="65">
        <f t="shared" si="105"/>
        <v>4.5050806389171019</v>
      </c>
      <c r="AE56" s="65">
        <f t="shared" si="106"/>
        <v>1.0683151453764665</v>
      </c>
      <c r="AF56" s="65">
        <f t="shared" si="107"/>
        <v>-0.45207964053791094</v>
      </c>
      <c r="AG56" s="65"/>
      <c r="AH56" s="65">
        <f t="shared" si="108"/>
        <v>0.9225349563108125</v>
      </c>
      <c r="AI56" s="65">
        <f t="shared" si="109"/>
        <v>9.8233853642576641E-2</v>
      </c>
      <c r="AJ56" s="65">
        <f t="shared" si="110"/>
        <v>1.2461263963341245</v>
      </c>
      <c r="AK56" s="65">
        <f t="shared" si="111"/>
        <v>1.4268222226739464</v>
      </c>
      <c r="AL56" s="65">
        <f t="shared" si="112"/>
        <v>0.31280586356397033</v>
      </c>
      <c r="AM56" s="65">
        <f t="shared" si="113"/>
        <v>2.7824057670138393</v>
      </c>
      <c r="AN56" s="65">
        <f t="shared" si="114"/>
        <v>-0.42924885532526735</v>
      </c>
    </row>
    <row r="57" spans="1:246" x14ac:dyDescent="0.2">
      <c r="A57" s="32" t="s">
        <v>139</v>
      </c>
      <c r="B57" s="68">
        <f>SUM(B90:B92)</f>
        <v>33.247303999999986</v>
      </c>
      <c r="C57" s="68">
        <f t="shared" ref="C57:P57" si="116">SUM(C90:C92)</f>
        <v>68.960036999999957</v>
      </c>
      <c r="D57" s="68">
        <f t="shared" si="116"/>
        <v>102.20734099999996</v>
      </c>
      <c r="E57" s="68"/>
      <c r="F57" s="68">
        <f t="shared" si="116"/>
        <v>7.236301000000001</v>
      </c>
      <c r="G57" s="68">
        <f t="shared" si="116"/>
        <v>16.552789999999998</v>
      </c>
      <c r="H57" s="68">
        <f t="shared" si="116"/>
        <v>9.4582129999999864</v>
      </c>
      <c r="I57" s="68"/>
      <c r="J57" s="68">
        <f t="shared" si="116"/>
        <v>26.434864000000012</v>
      </c>
      <c r="K57" s="68">
        <f t="shared" si="116"/>
        <v>17.015994000000006</v>
      </c>
      <c r="L57" s="68">
        <f t="shared" si="116"/>
        <v>0.45039600000000002</v>
      </c>
      <c r="M57" s="68">
        <f t="shared" si="116"/>
        <v>3.5384630000000001</v>
      </c>
      <c r="N57" s="68">
        <f t="shared" si="116"/>
        <v>6.2437630000000004</v>
      </c>
      <c r="O57" s="68">
        <f t="shared" si="116"/>
        <v>7.0299610000000001</v>
      </c>
      <c r="P57" s="68">
        <f t="shared" si="116"/>
        <v>8.2465959999999452</v>
      </c>
      <c r="Q57" s="36"/>
      <c r="R57" s="65">
        <f t="shared" ref="R57" si="117">IFERROR(F57/F53-1, "n/a")</f>
        <v>0.81584426345308736</v>
      </c>
      <c r="S57" s="65">
        <f t="shared" ref="S57" si="118">IFERROR(G57/G53-1, "n/a")</f>
        <v>2.6932817030410328</v>
      </c>
      <c r="T57" s="65">
        <f t="shared" ref="T57" si="119">IFERROR(H57/H53-1, "n/a")</f>
        <v>2.1741771169737421</v>
      </c>
      <c r="U57" s="65"/>
      <c r="V57" s="65">
        <f t="shared" ref="V57" si="120">IFERROR(J57/J53-1, "n/a")</f>
        <v>4.0120118263990214</v>
      </c>
      <c r="W57" s="65">
        <f t="shared" ref="W57" si="121">IFERROR(K57/K53-1, "n/a")</f>
        <v>1.0722372717384059</v>
      </c>
      <c r="X57" s="65" t="str">
        <f t="shared" ref="X57" si="122">IFERROR(L57/L53-1, "n/a")</f>
        <v>n/a</v>
      </c>
      <c r="Y57" s="65">
        <f t="shared" ref="Y57" si="123">IFERROR(M57/M53-1, "n/a")</f>
        <v>5.6732037308690142E-2</v>
      </c>
      <c r="Z57" s="65">
        <f t="shared" ref="Z57" si="124">IFERROR(N57/N53-1, "n/a")</f>
        <v>0.25846670449197351</v>
      </c>
      <c r="AA57" s="65">
        <f t="shared" ref="AA57" si="125">IFERROR(O57/O53-1, "n/a")</f>
        <v>1.751096041960905</v>
      </c>
      <c r="AB57" s="65">
        <f t="shared" ref="AB57" si="126">IFERROR(P57/P53-1, "n/a")</f>
        <v>-0.65225403305144536</v>
      </c>
      <c r="AD57" s="65">
        <f t="shared" ref="AD57" si="127">IFERROR(F57/F56-1, "n/a")</f>
        <v>-2.1840449853420818E-3</v>
      </c>
      <c r="AE57" s="65">
        <f t="shared" ref="AE57" si="128">IFERROR(G57/G56-1, "n/a")</f>
        <v>-7.4642208243755004E-2</v>
      </c>
      <c r="AF57" s="65">
        <f t="shared" ref="AF57" si="129">IFERROR(H57/H56-1, "n/a")</f>
        <v>0.6469832397370574</v>
      </c>
      <c r="AG57" s="65"/>
      <c r="AH57" s="65">
        <f t="shared" ref="AH57" si="130">IFERROR(J57/J56-1, "n/a")</f>
        <v>0.196642539193018</v>
      </c>
      <c r="AI57" s="65">
        <f t="shared" ref="AI57" si="131">IFERROR(K57/K56-1, "n/a")</f>
        <v>1.7945594100284921</v>
      </c>
      <c r="AJ57" s="65">
        <f t="shared" ref="AJ57" si="132">IFERROR(L57/L56-1, "n/a")</f>
        <v>-0.87884265733983569</v>
      </c>
      <c r="AK57" s="65">
        <f t="shared" ref="AK57" si="133">IFERROR(M57/M56-1, "n/a")</f>
        <v>-0.75504996243852474</v>
      </c>
      <c r="AL57" s="65">
        <f t="shared" ref="AL57" si="134">IFERROR(N57/N56-1, "n/a")</f>
        <v>-0.29002192782964975</v>
      </c>
      <c r="AM57" s="65">
        <f t="shared" ref="AM57" si="135">IFERROR(O57/O56-1, "n/a")</f>
        <v>1.3188265682924603</v>
      </c>
      <c r="AN57" s="65">
        <f t="shared" ref="AN57" si="136">IFERROR(P57/P56-1, "n/a")</f>
        <v>-0.1747814794960687</v>
      </c>
    </row>
    <row r="58" spans="1:246" x14ac:dyDescent="0.2">
      <c r="A58" s="32" t="s">
        <v>142</v>
      </c>
      <c r="B58" s="68">
        <f>SUM(B93:B95)</f>
        <v>52.594689000000002</v>
      </c>
      <c r="C58" s="68">
        <f t="shared" ref="C58:P58" si="137">SUM(C93:C95)</f>
        <v>84.925775000000002</v>
      </c>
      <c r="D58" s="68">
        <f t="shared" si="137"/>
        <v>137.520464</v>
      </c>
      <c r="E58" s="68"/>
      <c r="F58" s="68">
        <f t="shared" si="137"/>
        <v>9.6983790000000027</v>
      </c>
      <c r="G58" s="68">
        <f t="shared" si="137"/>
        <v>37.470190000000002</v>
      </c>
      <c r="H58" s="68">
        <f t="shared" si="137"/>
        <v>5.4261199999999974</v>
      </c>
      <c r="I58" s="68"/>
      <c r="J58" s="68">
        <f t="shared" si="137"/>
        <v>24.197815999999996</v>
      </c>
      <c r="K58" s="68">
        <f t="shared" si="137"/>
        <v>18.102555000000002</v>
      </c>
      <c r="L58" s="68">
        <f t="shared" si="137"/>
        <v>0</v>
      </c>
      <c r="M58" s="68">
        <f t="shared" si="137"/>
        <v>8.1049740000000003</v>
      </c>
      <c r="N58" s="68">
        <f t="shared" si="137"/>
        <v>8.1977289999999989</v>
      </c>
      <c r="O58" s="68">
        <f t="shared" si="137"/>
        <v>7.5161990000000003</v>
      </c>
      <c r="P58" s="68">
        <f t="shared" si="137"/>
        <v>18.806501999999995</v>
      </c>
      <c r="Q58" s="36"/>
      <c r="R58" s="65">
        <f t="shared" ref="R58" si="138">IFERROR(F58/F54-1, "n/a")</f>
        <v>0.5302756471307748</v>
      </c>
      <c r="S58" s="65">
        <f t="shared" ref="S58" si="139">IFERROR(G58/G54-1, "n/a")</f>
        <v>3.8608313549145192</v>
      </c>
      <c r="T58" s="65">
        <f t="shared" ref="T58" si="140">IFERROR(H58/H54-1, "n/a")</f>
        <v>0.95191264143049747</v>
      </c>
      <c r="U58" s="65"/>
      <c r="V58" s="65">
        <f t="shared" ref="V58" si="141">IFERROR(J58/J54-1, "n/a")</f>
        <v>3.7286009054329288</v>
      </c>
      <c r="W58" s="65">
        <f t="shared" ref="W58" si="142">IFERROR(K58/K54-1, "n/a")</f>
        <v>2.6215380681961409</v>
      </c>
      <c r="X58" s="65">
        <f t="shared" ref="X58" si="143">IFERROR(L58/L54-1, "n/a")</f>
        <v>-1</v>
      </c>
      <c r="Y58" s="65">
        <f t="shared" ref="Y58" si="144">IFERROR(M58/M54-1, "n/a")</f>
        <v>-0.77554429713278172</v>
      </c>
      <c r="Z58" s="65">
        <f t="shared" ref="Z58" si="145">IFERROR(N58/N54-1, "n/a")</f>
        <v>0.85059213908027598</v>
      </c>
      <c r="AA58" s="65">
        <f t="shared" ref="AA58" si="146">IFERROR(O58/O54-1, "n/a")</f>
        <v>0.94958020030135226</v>
      </c>
      <c r="AB58" s="65">
        <f t="shared" ref="AB58" si="147">IFERROR(P58/P54-1, "n/a")</f>
        <v>1.6124648168475728</v>
      </c>
      <c r="AD58" s="65">
        <f t="shared" ref="AD58" si="148">IFERROR(F58/F57-1, "n/a")</f>
        <v>0.34023985458869133</v>
      </c>
      <c r="AE58" s="65">
        <f t="shared" ref="AE58" si="149">IFERROR(G58/G57-1, "n/a")</f>
        <v>1.2636782077220823</v>
      </c>
      <c r="AF58" s="65">
        <f t="shared" ref="AF58" si="150">IFERROR(H58/H57-1, "n/a")</f>
        <v>-0.42630600516186246</v>
      </c>
      <c r="AG58" s="65"/>
      <c r="AH58" s="65">
        <f t="shared" ref="AH58" si="151">IFERROR(J58/J57-1, "n/a")</f>
        <v>-8.4624910496986616E-2</v>
      </c>
      <c r="AI58" s="65">
        <f t="shared" ref="AI58" si="152">IFERROR(K58/K57-1, "n/a")</f>
        <v>6.3855276394666927E-2</v>
      </c>
      <c r="AJ58" s="65">
        <f t="shared" ref="AJ58" si="153">IFERROR(L58/L57-1, "n/a")</f>
        <v>-1</v>
      </c>
      <c r="AK58" s="65">
        <f t="shared" ref="AK58" si="154">IFERROR(M58/M57-1, "n/a")</f>
        <v>1.2905351843441628</v>
      </c>
      <c r="AL58" s="65">
        <f t="shared" ref="AL58" si="155">IFERROR(N58/N57-1, "n/a")</f>
        <v>0.31294685592646587</v>
      </c>
      <c r="AM58" s="65">
        <f t="shared" ref="AM58" si="156">IFERROR(O58/O57-1, "n/a")</f>
        <v>6.9166528804356142E-2</v>
      </c>
      <c r="AN58" s="65">
        <f t="shared" ref="AN58" si="157">IFERROR(P58/P57-1, "n/a")</f>
        <v>1.2805169551170108</v>
      </c>
    </row>
    <row r="59" spans="1:246" x14ac:dyDescent="0.2">
      <c r="A59" s="78"/>
      <c r="B59" s="68"/>
      <c r="C59" s="68"/>
      <c r="D59" s="68"/>
      <c r="E59" s="68"/>
      <c r="F59" s="68"/>
      <c r="G59" s="68"/>
      <c r="H59" s="68"/>
      <c r="I59" s="68"/>
      <c r="J59" s="68"/>
      <c r="K59" s="68"/>
      <c r="L59" s="68"/>
      <c r="M59" s="68"/>
      <c r="N59" s="68"/>
      <c r="O59" s="68"/>
      <c r="P59" s="68"/>
      <c r="Q59" s="36"/>
      <c r="R59" s="36"/>
      <c r="S59" s="36"/>
      <c r="T59" s="36"/>
      <c r="U59" s="36"/>
      <c r="V59" s="36"/>
      <c r="W59" s="36"/>
      <c r="X59" s="36"/>
      <c r="Y59" s="36"/>
      <c r="Z59" s="36"/>
      <c r="AA59" s="36"/>
      <c r="AB59" s="36"/>
      <c r="AD59" s="36"/>
      <c r="AE59" s="36"/>
      <c r="AF59" s="36"/>
      <c r="AG59" s="36"/>
      <c r="AH59" s="36"/>
      <c r="AI59" s="36"/>
      <c r="AJ59" s="36"/>
      <c r="AK59" s="36"/>
      <c r="AL59" s="36"/>
      <c r="AM59" s="36"/>
      <c r="AN59" s="36"/>
    </row>
    <row r="60" spans="1:246" x14ac:dyDescent="0.2">
      <c r="A60" s="53">
        <v>43466</v>
      </c>
      <c r="B60" s="68">
        <v>2.8051110000000001</v>
      </c>
      <c r="C60" s="68">
        <v>8.1181619999999999</v>
      </c>
      <c r="D60" s="68">
        <f>SUM(B60:C60)</f>
        <v>10.923273</v>
      </c>
      <c r="E60" s="68"/>
      <c r="F60" s="68">
        <v>0</v>
      </c>
      <c r="G60" s="68">
        <v>2.3290999999999999</v>
      </c>
      <c r="H60" s="68">
        <f t="shared" ref="H60:H67" si="158">B60-SUM(F60:G60)</f>
        <v>0.47601100000000018</v>
      </c>
      <c r="I60" s="68"/>
      <c r="J60" s="68">
        <v>2.4319999999999999</v>
      </c>
      <c r="K60" s="68">
        <v>2.603386</v>
      </c>
      <c r="L60" s="68">
        <v>0.426394</v>
      </c>
      <c r="M60" s="68">
        <v>0.75700000000000001</v>
      </c>
      <c r="N60" s="68">
        <v>0.54286699999999999</v>
      </c>
      <c r="O60" s="68">
        <v>0</v>
      </c>
      <c r="P60" s="68">
        <f t="shared" ref="P60:P67" si="159">C60-SUM(J60:O60)</f>
        <v>1.3565149999999999</v>
      </c>
      <c r="Q60" s="36"/>
      <c r="R60" s="65" t="s">
        <v>111</v>
      </c>
      <c r="S60" s="65" t="s">
        <v>111</v>
      </c>
      <c r="T60" s="65" t="s">
        <v>111</v>
      </c>
      <c r="U60" s="65"/>
      <c r="V60" s="65" t="s">
        <v>111</v>
      </c>
      <c r="W60" s="65" t="s">
        <v>111</v>
      </c>
      <c r="X60" s="65" t="s">
        <v>111</v>
      </c>
      <c r="Y60" s="65" t="s">
        <v>111</v>
      </c>
      <c r="Z60" s="65" t="s">
        <v>111</v>
      </c>
      <c r="AA60" s="65" t="s">
        <v>111</v>
      </c>
      <c r="AB60" s="65" t="s">
        <v>111</v>
      </c>
      <c r="AD60" s="65" t="s">
        <v>111</v>
      </c>
      <c r="AE60" s="65" t="s">
        <v>111</v>
      </c>
      <c r="AF60" s="65" t="s">
        <v>111</v>
      </c>
      <c r="AG60" s="65"/>
      <c r="AH60" s="65" t="s">
        <v>111</v>
      </c>
      <c r="AI60" s="65" t="s">
        <v>111</v>
      </c>
      <c r="AJ60" s="65" t="s">
        <v>111</v>
      </c>
      <c r="AK60" s="65" t="s">
        <v>111</v>
      </c>
      <c r="AL60" s="65" t="s">
        <v>111</v>
      </c>
      <c r="AM60" s="65" t="s">
        <v>111</v>
      </c>
      <c r="AN60" s="65" t="s">
        <v>111</v>
      </c>
    </row>
    <row r="61" spans="1:246" x14ac:dyDescent="0.2">
      <c r="A61" s="53">
        <v>43497</v>
      </c>
      <c r="B61" s="68">
        <v>6.6418720000000002</v>
      </c>
      <c r="C61" s="68">
        <v>10.476737999999999</v>
      </c>
      <c r="D61" s="68">
        <f>SUM(B61:C61)</f>
        <v>17.11861</v>
      </c>
      <c r="E61" s="68"/>
      <c r="F61" s="68">
        <v>4.9923719999999996</v>
      </c>
      <c r="G61" s="68">
        <v>1.6113999999999999</v>
      </c>
      <c r="H61" s="68">
        <f t="shared" si="158"/>
        <v>3.8100000000000911E-2</v>
      </c>
      <c r="I61" s="68"/>
      <c r="J61" s="68">
        <v>0.96001499999999995</v>
      </c>
      <c r="K61" s="68">
        <v>2.686569</v>
      </c>
      <c r="L61" s="68">
        <v>2.1191759999999999</v>
      </c>
      <c r="M61" s="68">
        <v>0</v>
      </c>
      <c r="N61" s="68">
        <v>4.2602399999999996</v>
      </c>
      <c r="O61" s="68">
        <v>0.45073800000000003</v>
      </c>
      <c r="P61" s="68">
        <f t="shared" si="159"/>
        <v>0</v>
      </c>
      <c r="Q61" s="36"/>
      <c r="R61" s="65" t="s">
        <v>111</v>
      </c>
      <c r="S61" s="65" t="s">
        <v>111</v>
      </c>
      <c r="T61" s="65" t="s">
        <v>111</v>
      </c>
      <c r="U61" s="65"/>
      <c r="V61" s="65" t="s">
        <v>111</v>
      </c>
      <c r="W61" s="65" t="s">
        <v>111</v>
      </c>
      <c r="X61" s="65" t="s">
        <v>111</v>
      </c>
      <c r="Y61" s="65" t="s">
        <v>111</v>
      </c>
      <c r="Z61" s="65" t="s">
        <v>111</v>
      </c>
      <c r="AA61" s="65" t="s">
        <v>111</v>
      </c>
      <c r="AB61" s="65" t="s">
        <v>111</v>
      </c>
      <c r="AD61" s="65" t="str">
        <f>IFERROR(F61/F60-1, "n/a")</f>
        <v>n/a</v>
      </c>
      <c r="AE61" s="65">
        <f t="shared" ref="AE61:AN61" si="160">IFERROR(G61/G60-1, "n/a")</f>
        <v>-0.30814477695247089</v>
      </c>
      <c r="AF61" s="65">
        <f t="shared" si="160"/>
        <v>-0.91995983286100347</v>
      </c>
      <c r="AG61" s="65"/>
      <c r="AH61" s="65">
        <f t="shared" si="160"/>
        <v>-0.60525699013157896</v>
      </c>
      <c r="AI61" s="65">
        <f t="shared" si="160"/>
        <v>3.1951850397904824E-2</v>
      </c>
      <c r="AJ61" s="65">
        <f t="shared" si="160"/>
        <v>3.9699948873577018</v>
      </c>
      <c r="AK61" s="65">
        <f t="shared" si="160"/>
        <v>-1</v>
      </c>
      <c r="AL61" s="65">
        <f t="shared" si="160"/>
        <v>6.847668029185785</v>
      </c>
      <c r="AM61" s="65" t="str">
        <f t="shared" si="160"/>
        <v>n/a</v>
      </c>
      <c r="AN61" s="65">
        <f t="shared" si="160"/>
        <v>-1</v>
      </c>
    </row>
    <row r="62" spans="1:246" x14ac:dyDescent="0.2">
      <c r="A62" s="53">
        <v>43525</v>
      </c>
      <c r="B62" s="68">
        <v>9.0904959999999999</v>
      </c>
      <c r="C62" s="68">
        <v>14.15696852</v>
      </c>
      <c r="D62" s="68">
        <f>SUM(B62:C62)</f>
        <v>23.247464520000001</v>
      </c>
      <c r="E62" s="68"/>
      <c r="F62" s="68">
        <v>3.601569</v>
      </c>
      <c r="G62" s="68">
        <v>4.0012999999999996</v>
      </c>
      <c r="H62" s="68">
        <f t="shared" si="158"/>
        <v>1.4876269999999998</v>
      </c>
      <c r="I62" s="68"/>
      <c r="J62" s="68">
        <v>0.66813800000000001</v>
      </c>
      <c r="K62" s="68">
        <v>4.8966190000000003</v>
      </c>
      <c r="L62" s="68">
        <v>0.28762952000000003</v>
      </c>
      <c r="M62" s="68">
        <v>2.2711440000000001</v>
      </c>
      <c r="N62" s="68">
        <v>1.4367239999999999</v>
      </c>
      <c r="O62" s="68">
        <v>0</v>
      </c>
      <c r="P62" s="68">
        <f t="shared" si="159"/>
        <v>4.5967139999999986</v>
      </c>
      <c r="Q62" s="36"/>
      <c r="R62" s="65" t="s">
        <v>111</v>
      </c>
      <c r="S62" s="65" t="s">
        <v>111</v>
      </c>
      <c r="T62" s="65" t="s">
        <v>111</v>
      </c>
      <c r="U62" s="65"/>
      <c r="V62" s="65" t="s">
        <v>111</v>
      </c>
      <c r="W62" s="65" t="s">
        <v>111</v>
      </c>
      <c r="X62" s="65" t="s">
        <v>111</v>
      </c>
      <c r="Y62" s="65" t="s">
        <v>111</v>
      </c>
      <c r="Z62" s="65" t="s">
        <v>111</v>
      </c>
      <c r="AA62" s="65" t="s">
        <v>111</v>
      </c>
      <c r="AB62" s="65" t="s">
        <v>111</v>
      </c>
      <c r="AD62" s="65">
        <f t="shared" ref="AD62" si="161">IFERROR(F62/F61-1, "n/a")</f>
        <v>-0.27858561020693162</v>
      </c>
      <c r="AE62" s="65">
        <f t="shared" ref="AE62" si="162">IFERROR(G62/G61-1, "n/a")</f>
        <v>1.4831202680898596</v>
      </c>
      <c r="AF62" s="65">
        <f t="shared" ref="AF62" si="163">IFERROR(H62/H61-1, "n/a")</f>
        <v>38.045328083988565</v>
      </c>
      <c r="AG62" s="65"/>
      <c r="AH62" s="65">
        <f t="shared" ref="AH62" si="164">IFERROR(J62/J61-1, "n/a")</f>
        <v>-0.30403379113868012</v>
      </c>
      <c r="AI62" s="65">
        <f t="shared" ref="AI62" si="165">IFERROR(K62/K61-1, "n/a")</f>
        <v>0.82262916009229636</v>
      </c>
      <c r="AJ62" s="65">
        <f t="shared" ref="AJ62" si="166">IFERROR(L62/L61-1, "n/a")</f>
        <v>-0.86427294382344833</v>
      </c>
      <c r="AK62" s="65" t="str">
        <f>IFERROR(M62/M61-1, "n/a")</f>
        <v>n/a</v>
      </c>
      <c r="AL62" s="65">
        <f t="shared" ref="AL62" si="167">IFERROR(N62/N61-1, "n/a")</f>
        <v>-0.66275984451580194</v>
      </c>
      <c r="AM62" s="65">
        <f t="shared" ref="AM62" si="168">IFERROR(O62/O61-1, "n/a")</f>
        <v>-1</v>
      </c>
      <c r="AN62" s="65" t="str">
        <f t="shared" ref="AN62" si="169">IFERROR(P62/P61-1, "n/a")</f>
        <v>n/a</v>
      </c>
    </row>
    <row r="63" spans="1:246" x14ac:dyDescent="0.2">
      <c r="A63" s="53">
        <v>43556</v>
      </c>
      <c r="B63" s="68">
        <v>4.4194139999999997</v>
      </c>
      <c r="C63" s="68">
        <v>10.1154195</v>
      </c>
      <c r="D63" s="68">
        <f t="shared" ref="D63:D93" si="170">SUM(B63:C63)</f>
        <v>14.5348335</v>
      </c>
      <c r="E63" s="68"/>
      <c r="F63" s="68">
        <v>1.5999300000000001</v>
      </c>
      <c r="G63" s="68">
        <v>1.2153119999999999</v>
      </c>
      <c r="H63" s="68">
        <f t="shared" si="158"/>
        <v>1.6041719999999997</v>
      </c>
      <c r="I63" s="68"/>
      <c r="J63" s="68">
        <v>0.77548300000000003</v>
      </c>
      <c r="K63" s="68">
        <v>1.1192880000000001</v>
      </c>
      <c r="L63" s="68">
        <v>0.54132999999999998</v>
      </c>
      <c r="M63" s="68">
        <v>1.653931</v>
      </c>
      <c r="N63" s="68">
        <v>3.98997</v>
      </c>
      <c r="O63" s="68">
        <v>0.317115498</v>
      </c>
      <c r="P63" s="68">
        <f t="shared" si="159"/>
        <v>1.7183020019999997</v>
      </c>
      <c r="Q63" s="36"/>
      <c r="R63" s="65" t="s">
        <v>111</v>
      </c>
      <c r="S63" s="65" t="s">
        <v>111</v>
      </c>
      <c r="T63" s="65" t="s">
        <v>111</v>
      </c>
      <c r="U63" s="65"/>
      <c r="V63" s="65" t="s">
        <v>111</v>
      </c>
      <c r="W63" s="65" t="s">
        <v>111</v>
      </c>
      <c r="X63" s="65" t="s">
        <v>111</v>
      </c>
      <c r="Y63" s="65" t="s">
        <v>111</v>
      </c>
      <c r="Z63" s="65" t="s">
        <v>111</v>
      </c>
      <c r="AA63" s="65" t="s">
        <v>111</v>
      </c>
      <c r="AB63" s="65" t="s">
        <v>111</v>
      </c>
      <c r="AD63" s="65">
        <f t="shared" ref="AD63:AD89" si="171">IFERROR(F63/F62-1, "n/a")</f>
        <v>-0.55576861084710583</v>
      </c>
      <c r="AE63" s="65">
        <f t="shared" ref="AE63:AE89" si="172">IFERROR(G63/G62-1, "n/a")</f>
        <v>-0.69627071201859392</v>
      </c>
      <c r="AF63" s="65">
        <f t="shared" ref="AF63:AF89" si="173">IFERROR(H63/H62-1, "n/a")</f>
        <v>7.8342891060729558E-2</v>
      </c>
      <c r="AG63" s="65"/>
      <c r="AH63" s="65">
        <f t="shared" ref="AH63:AH89" si="174">IFERROR(J63/J62-1, "n/a")</f>
        <v>0.16066291694230839</v>
      </c>
      <c r="AI63" s="65">
        <f t="shared" ref="AI63:AI89" si="175">IFERROR(K63/K62-1, "n/a")</f>
        <v>-0.77141615469776181</v>
      </c>
      <c r="AJ63" s="65">
        <f t="shared" ref="AJ63:AJ89" si="176">IFERROR(L63/L62-1, "n/a")</f>
        <v>0.88203908972903733</v>
      </c>
      <c r="AK63" s="65">
        <f t="shared" ref="AK63:AK89" si="177">IFERROR(M63/M62-1, "n/a")</f>
        <v>-0.27176304100488569</v>
      </c>
      <c r="AL63" s="65">
        <f t="shared" ref="AL63:AL89" si="178">IFERROR(N63/N62-1, "n/a")</f>
        <v>1.7771304718233987</v>
      </c>
      <c r="AM63" s="65" t="str">
        <f t="shared" ref="AM63:AM89" si="179">IFERROR(O63/O62-1, "n/a")</f>
        <v>n/a</v>
      </c>
      <c r="AN63" s="65">
        <f t="shared" ref="AN63:AN89" si="180">IFERROR(P63/P62-1, "n/a")</f>
        <v>-0.62618905548615811</v>
      </c>
    </row>
    <row r="64" spans="1:246" x14ac:dyDescent="0.2">
      <c r="A64" s="53">
        <v>43586</v>
      </c>
      <c r="B64" s="68">
        <v>12.015675999999999</v>
      </c>
      <c r="C64" s="68">
        <v>14.212237</v>
      </c>
      <c r="D64" s="68">
        <f t="shared" si="170"/>
        <v>26.227913000000001</v>
      </c>
      <c r="E64" s="68"/>
      <c r="F64" s="68">
        <v>3.8750260000000001</v>
      </c>
      <c r="G64" s="68">
        <v>7.6230000000000002</v>
      </c>
      <c r="H64" s="68">
        <f t="shared" si="158"/>
        <v>0.51764999999999972</v>
      </c>
      <c r="I64" s="68"/>
      <c r="J64" s="68">
        <v>1.2932699999999999</v>
      </c>
      <c r="K64" s="68">
        <v>2.4295599999999999</v>
      </c>
      <c r="L64" s="68">
        <v>0.13059000000000001</v>
      </c>
      <c r="M64" s="42">
        <v>0.57198099999999996</v>
      </c>
      <c r="N64" s="68">
        <v>2.508499</v>
      </c>
      <c r="O64" s="68">
        <v>0</v>
      </c>
      <c r="P64" s="68">
        <f t="shared" si="159"/>
        <v>7.2783370000000005</v>
      </c>
      <c r="Q64" s="36"/>
      <c r="R64" s="65" t="s">
        <v>111</v>
      </c>
      <c r="S64" s="65" t="s">
        <v>111</v>
      </c>
      <c r="T64" s="65" t="s">
        <v>111</v>
      </c>
      <c r="U64" s="65"/>
      <c r="V64" s="65" t="s">
        <v>111</v>
      </c>
      <c r="W64" s="65" t="s">
        <v>111</v>
      </c>
      <c r="X64" s="65" t="s">
        <v>111</v>
      </c>
      <c r="Y64" s="65" t="s">
        <v>111</v>
      </c>
      <c r="Z64" s="65" t="s">
        <v>111</v>
      </c>
      <c r="AA64" s="65" t="s">
        <v>111</v>
      </c>
      <c r="AB64" s="65" t="s">
        <v>111</v>
      </c>
      <c r="AD64" s="65">
        <f t="shared" si="171"/>
        <v>1.4219972123780416</v>
      </c>
      <c r="AE64" s="65">
        <f t="shared" si="172"/>
        <v>5.2724633674315733</v>
      </c>
      <c r="AF64" s="65">
        <f t="shared" si="173"/>
        <v>-0.67731016374802722</v>
      </c>
      <c r="AG64" s="65"/>
      <c r="AH64" s="65">
        <f t="shared" si="174"/>
        <v>0.66769613260380933</v>
      </c>
      <c r="AI64" s="65">
        <f t="shared" si="175"/>
        <v>1.170629900436706</v>
      </c>
      <c r="AJ64" s="65">
        <f t="shared" si="176"/>
        <v>-0.75876082980806525</v>
      </c>
      <c r="AK64" s="65">
        <f t="shared" si="177"/>
        <v>-0.65416876520241773</v>
      </c>
      <c r="AL64" s="65">
        <f t="shared" si="178"/>
        <v>-0.37129878169510044</v>
      </c>
      <c r="AM64" s="65">
        <f t="shared" si="179"/>
        <v>-1</v>
      </c>
      <c r="AN64" s="65">
        <f t="shared" si="180"/>
        <v>3.2357728685227949</v>
      </c>
    </row>
    <row r="65" spans="1:40" x14ac:dyDescent="0.2">
      <c r="A65" s="53">
        <v>43617</v>
      </c>
      <c r="B65" s="68">
        <v>8.9921989999999994</v>
      </c>
      <c r="C65" s="68">
        <v>12.919658999999999</v>
      </c>
      <c r="D65" s="68">
        <f t="shared" si="170"/>
        <v>21.911857999999999</v>
      </c>
      <c r="E65" s="68"/>
      <c r="F65" s="68">
        <v>3.7936619999999999</v>
      </c>
      <c r="G65" s="68">
        <v>4.561369</v>
      </c>
      <c r="H65" s="68">
        <f t="shared" si="158"/>
        <v>0.63716799999999907</v>
      </c>
      <c r="I65" s="68"/>
      <c r="J65" s="68">
        <v>1.413961</v>
      </c>
      <c r="K65" s="68">
        <v>2.1751209999999999</v>
      </c>
      <c r="L65" s="68">
        <v>0.91947800000000002</v>
      </c>
      <c r="M65" s="68">
        <v>1.4356310000000001</v>
      </c>
      <c r="N65" s="68">
        <v>3.2811859999999999</v>
      </c>
      <c r="O65" s="68">
        <v>0</v>
      </c>
      <c r="P65" s="68">
        <f t="shared" si="159"/>
        <v>3.6942819999999994</v>
      </c>
      <c r="Q65" s="36"/>
      <c r="R65" s="65" t="s">
        <v>111</v>
      </c>
      <c r="S65" s="65" t="s">
        <v>111</v>
      </c>
      <c r="T65" s="65" t="s">
        <v>111</v>
      </c>
      <c r="U65" s="65"/>
      <c r="V65" s="65" t="s">
        <v>111</v>
      </c>
      <c r="W65" s="65" t="s">
        <v>111</v>
      </c>
      <c r="X65" s="65" t="s">
        <v>111</v>
      </c>
      <c r="Y65" s="65" t="s">
        <v>111</v>
      </c>
      <c r="Z65" s="65" t="s">
        <v>111</v>
      </c>
      <c r="AA65" s="65" t="s">
        <v>111</v>
      </c>
      <c r="AB65" s="65" t="s">
        <v>111</v>
      </c>
      <c r="AD65" s="65">
        <f t="shared" si="171"/>
        <v>-2.0997020407088951E-2</v>
      </c>
      <c r="AE65" s="65">
        <f t="shared" si="172"/>
        <v>-0.40163072281254097</v>
      </c>
      <c r="AF65" s="65">
        <f t="shared" si="173"/>
        <v>0.23088573360378528</v>
      </c>
      <c r="AG65" s="65"/>
      <c r="AH65" s="65">
        <f t="shared" si="174"/>
        <v>9.3322353414213577E-2</v>
      </c>
      <c r="AI65" s="65">
        <f t="shared" si="175"/>
        <v>-0.10472637020695108</v>
      </c>
      <c r="AJ65" s="65">
        <f t="shared" si="176"/>
        <v>6.0409525997396427</v>
      </c>
      <c r="AK65" s="65">
        <f t="shared" si="177"/>
        <v>1.5099277773212751</v>
      </c>
      <c r="AL65" s="65">
        <f t="shared" si="178"/>
        <v>0.30802762927152849</v>
      </c>
      <c r="AM65" s="65" t="str">
        <f t="shared" si="179"/>
        <v>n/a</v>
      </c>
      <c r="AN65" s="65">
        <f t="shared" si="180"/>
        <v>-0.49242773452232302</v>
      </c>
    </row>
    <row r="66" spans="1:40" x14ac:dyDescent="0.2">
      <c r="A66" s="53">
        <v>43647</v>
      </c>
      <c r="B66" s="68">
        <v>4.5430000000000001</v>
      </c>
      <c r="C66" s="68">
        <v>12.20955</v>
      </c>
      <c r="D66" s="68">
        <f t="shared" si="170"/>
        <v>16.752549999999999</v>
      </c>
      <c r="E66" s="68"/>
      <c r="F66" s="68">
        <v>3.9010790000000002</v>
      </c>
      <c r="G66" s="68">
        <v>0.38600000000000001</v>
      </c>
      <c r="H66" s="68">
        <f t="shared" si="158"/>
        <v>0.25592099999999984</v>
      </c>
      <c r="I66" s="68"/>
      <c r="J66" s="68">
        <v>2.0175709999999998</v>
      </c>
      <c r="K66" s="68">
        <v>4.2542780000000002</v>
      </c>
      <c r="L66" s="68">
        <v>0.37176199999999998</v>
      </c>
      <c r="M66" s="68">
        <v>1.478542</v>
      </c>
      <c r="N66" s="68">
        <v>1.2467760000000001</v>
      </c>
      <c r="O66" s="68">
        <v>0.53480899999999998</v>
      </c>
      <c r="P66" s="68">
        <f t="shared" si="159"/>
        <v>2.3058119999999995</v>
      </c>
      <c r="Q66" s="36"/>
      <c r="R66" s="65" t="s">
        <v>111</v>
      </c>
      <c r="S66" s="65" t="s">
        <v>111</v>
      </c>
      <c r="T66" s="65" t="s">
        <v>111</v>
      </c>
      <c r="U66" s="65"/>
      <c r="V66" s="65" t="s">
        <v>111</v>
      </c>
      <c r="W66" s="65" t="s">
        <v>111</v>
      </c>
      <c r="X66" s="65" t="s">
        <v>111</v>
      </c>
      <c r="Y66" s="65" t="s">
        <v>111</v>
      </c>
      <c r="Z66" s="65" t="s">
        <v>111</v>
      </c>
      <c r="AA66" s="65" t="s">
        <v>111</v>
      </c>
      <c r="AB66" s="65" t="s">
        <v>111</v>
      </c>
      <c r="AD66" s="65">
        <f t="shared" si="171"/>
        <v>2.8314857781215119E-2</v>
      </c>
      <c r="AE66" s="65">
        <f t="shared" si="172"/>
        <v>-0.9153762828659554</v>
      </c>
      <c r="AF66" s="65">
        <f t="shared" si="173"/>
        <v>-0.59834611907691504</v>
      </c>
      <c r="AG66" s="65"/>
      <c r="AH66" s="65">
        <f t="shared" si="174"/>
        <v>0.42689296239429497</v>
      </c>
      <c r="AI66" s="65">
        <f t="shared" si="175"/>
        <v>0.9558810751217981</v>
      </c>
      <c r="AJ66" s="65">
        <f t="shared" si="176"/>
        <v>-0.59568146274299116</v>
      </c>
      <c r="AK66" s="65">
        <f t="shared" si="177"/>
        <v>2.9889992623452599E-2</v>
      </c>
      <c r="AL66" s="65">
        <f t="shared" si="178"/>
        <v>-0.62002276006297719</v>
      </c>
      <c r="AM66" s="65" t="str">
        <f t="shared" si="179"/>
        <v>n/a</v>
      </c>
      <c r="AN66" s="65">
        <f t="shared" si="180"/>
        <v>-0.3758429919535109</v>
      </c>
    </row>
    <row r="67" spans="1:40" x14ac:dyDescent="0.2">
      <c r="A67" s="53">
        <v>43678</v>
      </c>
      <c r="B67" s="68">
        <v>7.1611649999999996</v>
      </c>
      <c r="C67" s="68">
        <v>11.726419</v>
      </c>
      <c r="D67" s="68">
        <f t="shared" si="170"/>
        <v>18.887584</v>
      </c>
      <c r="E67" s="68"/>
      <c r="F67" s="68">
        <v>3.9253330000000002</v>
      </c>
      <c r="G67" s="68">
        <v>2.25535</v>
      </c>
      <c r="H67" s="68">
        <f t="shared" si="158"/>
        <v>0.98048199999999941</v>
      </c>
      <c r="I67" s="68"/>
      <c r="J67" s="68">
        <v>2.0199410000000002</v>
      </c>
      <c r="K67" s="68">
        <v>3.3475579999999998</v>
      </c>
      <c r="L67" s="68">
        <v>0</v>
      </c>
      <c r="M67" s="68">
        <v>0.126</v>
      </c>
      <c r="N67" s="68">
        <v>2.2349169999999998</v>
      </c>
      <c r="O67" s="68">
        <v>0</v>
      </c>
      <c r="P67" s="68">
        <f t="shared" si="159"/>
        <v>3.9980029999999989</v>
      </c>
      <c r="Q67" s="36"/>
      <c r="R67" s="65" t="s">
        <v>111</v>
      </c>
      <c r="S67" s="65" t="s">
        <v>111</v>
      </c>
      <c r="T67" s="65" t="s">
        <v>111</v>
      </c>
      <c r="U67" s="65"/>
      <c r="V67" s="65" t="s">
        <v>111</v>
      </c>
      <c r="W67" s="65" t="s">
        <v>111</v>
      </c>
      <c r="X67" s="65" t="s">
        <v>111</v>
      </c>
      <c r="Y67" s="65" t="s">
        <v>111</v>
      </c>
      <c r="Z67" s="65" t="s">
        <v>111</v>
      </c>
      <c r="AA67" s="65" t="s">
        <v>111</v>
      </c>
      <c r="AB67" s="65" t="s">
        <v>111</v>
      </c>
      <c r="AD67" s="65">
        <f t="shared" si="171"/>
        <v>6.2172542519647322E-3</v>
      </c>
      <c r="AE67" s="65">
        <f t="shared" si="172"/>
        <v>4.8428756476683938</v>
      </c>
      <c r="AF67" s="65">
        <f t="shared" si="173"/>
        <v>2.8311900938180141</v>
      </c>
      <c r="AG67" s="65"/>
      <c r="AH67" s="65">
        <f t="shared" si="174"/>
        <v>1.1746798501763855E-3</v>
      </c>
      <c r="AI67" s="65">
        <f t="shared" si="175"/>
        <v>-0.21313134684663304</v>
      </c>
      <c r="AJ67" s="65">
        <f t="shared" si="176"/>
        <v>-1</v>
      </c>
      <c r="AK67" s="65">
        <f t="shared" si="177"/>
        <v>-0.91478091254763139</v>
      </c>
      <c r="AL67" s="65">
        <f t="shared" si="178"/>
        <v>0.79255696291875988</v>
      </c>
      <c r="AM67" s="65">
        <f t="shared" si="179"/>
        <v>-1</v>
      </c>
      <c r="AN67" s="65">
        <f t="shared" si="180"/>
        <v>0.73388073268766041</v>
      </c>
    </row>
    <row r="68" spans="1:40" x14ac:dyDescent="0.2">
      <c r="A68" s="53">
        <v>43709</v>
      </c>
      <c r="B68" s="68">
        <v>9.8885860000000001</v>
      </c>
      <c r="C68" s="68">
        <v>10.527067000000001</v>
      </c>
      <c r="D68" s="68">
        <f t="shared" si="170"/>
        <v>20.415652999999999</v>
      </c>
      <c r="E68" s="68"/>
      <c r="F68" s="68">
        <v>7.0008530000000002</v>
      </c>
      <c r="G68" s="68">
        <v>1.4619519999999999</v>
      </c>
      <c r="H68" s="68">
        <f t="shared" ref="H68:H95" si="181">B68-SUM(F68:G68)</f>
        <v>1.4257810000000006</v>
      </c>
      <c r="I68" s="68"/>
      <c r="J68" s="68">
        <v>2.1394549999999999</v>
      </c>
      <c r="K68" s="68">
        <v>1.4523950000000001</v>
      </c>
      <c r="L68" s="68">
        <v>0.20261799999999999</v>
      </c>
      <c r="M68" s="68">
        <v>0.36402299999999999</v>
      </c>
      <c r="N68" s="68">
        <v>1.231106</v>
      </c>
      <c r="O68" s="68">
        <v>0.71277699999999999</v>
      </c>
      <c r="P68" s="68">
        <f t="shared" ref="P68:P82" si="182">C68-SUM(J68:O68)</f>
        <v>4.4246930000000004</v>
      </c>
      <c r="Q68" s="36"/>
      <c r="R68" s="65" t="s">
        <v>111</v>
      </c>
      <c r="S68" s="65" t="s">
        <v>111</v>
      </c>
      <c r="T68" s="65" t="s">
        <v>111</v>
      </c>
      <c r="U68" s="65"/>
      <c r="V68" s="65" t="s">
        <v>111</v>
      </c>
      <c r="W68" s="65" t="s">
        <v>111</v>
      </c>
      <c r="X68" s="65" t="s">
        <v>111</v>
      </c>
      <c r="Y68" s="65" t="s">
        <v>111</v>
      </c>
      <c r="Z68" s="65" t="s">
        <v>111</v>
      </c>
      <c r="AA68" s="65" t="s">
        <v>111</v>
      </c>
      <c r="AB68" s="65" t="s">
        <v>111</v>
      </c>
      <c r="AD68" s="65">
        <f t="shared" si="171"/>
        <v>0.7835055013167036</v>
      </c>
      <c r="AE68" s="65">
        <f t="shared" si="172"/>
        <v>-0.35178486709379919</v>
      </c>
      <c r="AF68" s="65">
        <f t="shared" si="173"/>
        <v>0.454163360469648</v>
      </c>
      <c r="AG68" s="65"/>
      <c r="AH68" s="65">
        <f t="shared" si="174"/>
        <v>5.9167074681884202E-2</v>
      </c>
      <c r="AI68" s="65">
        <f t="shared" si="175"/>
        <v>-0.56613298410363611</v>
      </c>
      <c r="AJ68" s="65" t="str">
        <f t="shared" si="176"/>
        <v>n/a</v>
      </c>
      <c r="AK68" s="65">
        <f t="shared" si="177"/>
        <v>1.8890714285714285</v>
      </c>
      <c r="AL68" s="65">
        <f t="shared" si="178"/>
        <v>-0.44914911828940396</v>
      </c>
      <c r="AM68" s="65" t="str">
        <f t="shared" si="179"/>
        <v>n/a</v>
      </c>
      <c r="AN68" s="65">
        <f t="shared" si="180"/>
        <v>0.10672578284708689</v>
      </c>
    </row>
    <row r="69" spans="1:40" x14ac:dyDescent="0.2">
      <c r="A69" s="53">
        <v>43739</v>
      </c>
      <c r="B69" s="68">
        <v>13.351005000000001</v>
      </c>
      <c r="C69" s="68">
        <v>15.169827</v>
      </c>
      <c r="D69" s="68">
        <f t="shared" si="170"/>
        <v>28.520831999999999</v>
      </c>
      <c r="E69" s="68"/>
      <c r="F69" s="68">
        <v>3.725679</v>
      </c>
      <c r="G69" s="68">
        <v>8.6617700000000006</v>
      </c>
      <c r="H69" s="68">
        <f t="shared" si="181"/>
        <v>0.96355600000000052</v>
      </c>
      <c r="I69" s="68"/>
      <c r="J69" s="68">
        <v>3.823299</v>
      </c>
      <c r="K69" s="68">
        <v>2.8702999999999999</v>
      </c>
      <c r="L69" s="68">
        <v>1.2198910000000001</v>
      </c>
      <c r="M69" s="68">
        <v>1.772759</v>
      </c>
      <c r="N69" s="68">
        <v>2.9200979999999999</v>
      </c>
      <c r="O69" s="68">
        <v>0</v>
      </c>
      <c r="P69" s="68">
        <f t="shared" si="182"/>
        <v>2.5634800000000002</v>
      </c>
      <c r="Q69" s="36"/>
      <c r="R69" s="65" t="s">
        <v>111</v>
      </c>
      <c r="S69" s="65" t="s">
        <v>111</v>
      </c>
      <c r="T69" s="65" t="s">
        <v>111</v>
      </c>
      <c r="U69" s="65"/>
      <c r="V69" s="65" t="s">
        <v>111</v>
      </c>
      <c r="W69" s="65" t="s">
        <v>111</v>
      </c>
      <c r="X69" s="65" t="s">
        <v>111</v>
      </c>
      <c r="Y69" s="65" t="s">
        <v>111</v>
      </c>
      <c r="Z69" s="65" t="s">
        <v>111</v>
      </c>
      <c r="AA69" s="65" t="s">
        <v>111</v>
      </c>
      <c r="AB69" s="65" t="s">
        <v>111</v>
      </c>
      <c r="AD69" s="65">
        <f t="shared" si="171"/>
        <v>-0.46782499218309548</v>
      </c>
      <c r="AE69" s="65">
        <f t="shared" si="172"/>
        <v>4.9247978045790841</v>
      </c>
      <c r="AF69" s="65">
        <f t="shared" si="173"/>
        <v>-0.32419074177591078</v>
      </c>
      <c r="AG69" s="65"/>
      <c r="AH69" s="65">
        <f t="shared" si="174"/>
        <v>0.78704342928456095</v>
      </c>
      <c r="AI69" s="65">
        <f t="shared" si="175"/>
        <v>0.97625301656918384</v>
      </c>
      <c r="AJ69" s="65">
        <f t="shared" si="176"/>
        <v>5.0206447600904172</v>
      </c>
      <c r="AK69" s="65">
        <f t="shared" si="177"/>
        <v>3.8699093189166618</v>
      </c>
      <c r="AL69" s="65">
        <f t="shared" si="178"/>
        <v>1.3719306054880733</v>
      </c>
      <c r="AM69" s="65">
        <f t="shared" si="179"/>
        <v>-1</v>
      </c>
      <c r="AN69" s="65">
        <f t="shared" si="180"/>
        <v>-0.42064229088888205</v>
      </c>
    </row>
    <row r="70" spans="1:40" x14ac:dyDescent="0.2">
      <c r="A70" s="53">
        <v>43770</v>
      </c>
      <c r="B70" s="68">
        <v>16.085978999999998</v>
      </c>
      <c r="C70" s="68">
        <v>16.119665000000001</v>
      </c>
      <c r="D70" s="68">
        <f t="shared" si="170"/>
        <v>32.205643999999999</v>
      </c>
      <c r="E70" s="68"/>
      <c r="F70" s="68">
        <v>8.6686870000000003</v>
      </c>
      <c r="G70" s="68">
        <v>5.2389999999999999</v>
      </c>
      <c r="H70" s="68">
        <f t="shared" si="181"/>
        <v>2.178291999999999</v>
      </c>
      <c r="I70" s="68"/>
      <c r="J70" s="68">
        <v>2.6800229999999998</v>
      </c>
      <c r="K70" s="68">
        <v>4.4635550000000004</v>
      </c>
      <c r="L70" s="68">
        <v>0.32080199999999998</v>
      </c>
      <c r="M70" s="68">
        <v>1.3891770000000001</v>
      </c>
      <c r="N70" s="68">
        <v>2.0547149999999998</v>
      </c>
      <c r="O70" s="68">
        <v>0.185617</v>
      </c>
      <c r="P70" s="68">
        <f t="shared" si="182"/>
        <v>5.0257760000000022</v>
      </c>
      <c r="Q70" s="36"/>
      <c r="R70" s="65" t="s">
        <v>111</v>
      </c>
      <c r="S70" s="65" t="s">
        <v>111</v>
      </c>
      <c r="T70" s="65" t="s">
        <v>111</v>
      </c>
      <c r="U70" s="65"/>
      <c r="V70" s="65" t="s">
        <v>111</v>
      </c>
      <c r="W70" s="65" t="s">
        <v>111</v>
      </c>
      <c r="X70" s="65" t="s">
        <v>111</v>
      </c>
      <c r="Y70" s="65" t="s">
        <v>111</v>
      </c>
      <c r="Z70" s="65" t="s">
        <v>111</v>
      </c>
      <c r="AA70" s="65" t="s">
        <v>111</v>
      </c>
      <c r="AB70" s="65" t="s">
        <v>111</v>
      </c>
      <c r="AD70" s="65">
        <f t="shared" si="171"/>
        <v>1.3267401727309305</v>
      </c>
      <c r="AE70" s="65">
        <f t="shared" si="172"/>
        <v>-0.39515826441939705</v>
      </c>
      <c r="AF70" s="65">
        <f t="shared" si="173"/>
        <v>1.2606802303135445</v>
      </c>
      <c r="AG70" s="65"/>
      <c r="AH70" s="65">
        <f t="shared" si="174"/>
        <v>-0.2990286660813084</v>
      </c>
      <c r="AI70" s="65">
        <f t="shared" si="175"/>
        <v>0.55508309235968389</v>
      </c>
      <c r="AJ70" s="65">
        <f t="shared" si="176"/>
        <v>-0.73702404559095858</v>
      </c>
      <c r="AK70" s="65">
        <f t="shared" si="177"/>
        <v>-0.21637571717306181</v>
      </c>
      <c r="AL70" s="65">
        <f t="shared" si="178"/>
        <v>-0.29635409496530596</v>
      </c>
      <c r="AM70" s="65" t="str">
        <f t="shared" si="179"/>
        <v>n/a</v>
      </c>
      <c r="AN70" s="65">
        <f t="shared" si="180"/>
        <v>0.96052865635776441</v>
      </c>
    </row>
    <row r="71" spans="1:40" x14ac:dyDescent="0.2">
      <c r="A71" s="53">
        <v>43800</v>
      </c>
      <c r="B71" s="68">
        <v>12.020554000000001</v>
      </c>
      <c r="C71" s="68">
        <v>3.8075770000000002</v>
      </c>
      <c r="D71" s="68">
        <f t="shared" si="170"/>
        <v>15.828131000000001</v>
      </c>
      <c r="E71" s="68"/>
      <c r="F71" s="68">
        <v>3.8977650000000001</v>
      </c>
      <c r="G71" s="68">
        <v>7.5537169999999998</v>
      </c>
      <c r="H71" s="68">
        <f t="shared" si="181"/>
        <v>0.56907200000000024</v>
      </c>
      <c r="I71" s="68"/>
      <c r="J71" s="68">
        <v>0.38831599999999999</v>
      </c>
      <c r="K71" s="68">
        <v>0</v>
      </c>
      <c r="L71" s="68">
        <v>0.306815</v>
      </c>
      <c r="M71" s="68">
        <v>0.26280999999999999</v>
      </c>
      <c r="N71" s="68">
        <v>2.1978339999999998</v>
      </c>
      <c r="O71" s="68">
        <v>0</v>
      </c>
      <c r="P71" s="68">
        <f t="shared" si="182"/>
        <v>0.65180200000000044</v>
      </c>
      <c r="Q71" s="36"/>
      <c r="R71" s="65" t="s">
        <v>111</v>
      </c>
      <c r="S71" s="65" t="s">
        <v>111</v>
      </c>
      <c r="T71" s="65" t="s">
        <v>111</v>
      </c>
      <c r="U71" s="65"/>
      <c r="V71" s="65" t="s">
        <v>111</v>
      </c>
      <c r="W71" s="65" t="s">
        <v>111</v>
      </c>
      <c r="X71" s="65" t="s">
        <v>111</v>
      </c>
      <c r="Y71" s="65" t="s">
        <v>111</v>
      </c>
      <c r="Z71" s="65" t="s">
        <v>111</v>
      </c>
      <c r="AA71" s="65" t="s">
        <v>111</v>
      </c>
      <c r="AB71" s="65" t="s">
        <v>111</v>
      </c>
      <c r="AD71" s="65">
        <f t="shared" si="171"/>
        <v>-0.55036270198704829</v>
      </c>
      <c r="AE71" s="65">
        <f t="shared" si="172"/>
        <v>0.44182420309219306</v>
      </c>
      <c r="AF71" s="65">
        <f t="shared" si="173"/>
        <v>-0.73875311482574402</v>
      </c>
      <c r="AG71" s="65"/>
      <c r="AH71" s="65">
        <f t="shared" si="174"/>
        <v>-0.85510721363212183</v>
      </c>
      <c r="AI71" s="65">
        <f t="shared" si="175"/>
        <v>-1</v>
      </c>
      <c r="AJ71" s="65">
        <f t="shared" si="176"/>
        <v>-4.3600102243751548E-2</v>
      </c>
      <c r="AK71" s="65">
        <f t="shared" si="177"/>
        <v>-0.81081604431976628</v>
      </c>
      <c r="AL71" s="65">
        <f t="shared" si="178"/>
        <v>6.9653942274232605E-2</v>
      </c>
      <c r="AM71" s="65">
        <f t="shared" si="179"/>
        <v>-1</v>
      </c>
      <c r="AN71" s="65">
        <f t="shared" si="180"/>
        <v>-0.87030818723317549</v>
      </c>
    </row>
    <row r="72" spans="1:40" x14ac:dyDescent="0.2">
      <c r="A72" s="53">
        <v>43831</v>
      </c>
      <c r="B72" s="55">
        <v>11.309602</v>
      </c>
      <c r="C72" s="55">
        <v>10.604616</v>
      </c>
      <c r="D72" s="68">
        <f t="shared" si="170"/>
        <v>21.914217999999998</v>
      </c>
      <c r="E72" s="68"/>
      <c r="F72" s="68">
        <v>4.2982490000000002</v>
      </c>
      <c r="G72" s="68">
        <v>5.3475080000000004</v>
      </c>
      <c r="H72" s="68">
        <f t="shared" si="181"/>
        <v>1.6638450000000002</v>
      </c>
      <c r="I72" s="68"/>
      <c r="J72" s="68">
        <v>2.651062</v>
      </c>
      <c r="K72" s="68">
        <v>1.852346</v>
      </c>
      <c r="L72" s="68">
        <v>0</v>
      </c>
      <c r="M72" s="68">
        <v>3.5495160000000001</v>
      </c>
      <c r="N72" s="68">
        <v>0.85553800000000002</v>
      </c>
      <c r="O72" s="68">
        <v>0</v>
      </c>
      <c r="P72" s="68">
        <f t="shared" si="182"/>
        <v>1.6961539999999999</v>
      </c>
      <c r="Q72" s="36"/>
      <c r="R72" s="65" t="str">
        <f>IFERROR(F72/F60-1, "n/a")</f>
        <v>n/a</v>
      </c>
      <c r="S72" s="65">
        <f t="shared" ref="S72:AB72" si="183">IFERROR(G72/G60-1, "n/a")</f>
        <v>1.2959546605985146</v>
      </c>
      <c r="T72" s="65">
        <f t="shared" si="183"/>
        <v>2.4953919132120888</v>
      </c>
      <c r="U72" s="65"/>
      <c r="V72" s="65">
        <f t="shared" si="183"/>
        <v>9.00748355263159E-2</v>
      </c>
      <c r="W72" s="65">
        <f t="shared" si="183"/>
        <v>-0.28848584113151099</v>
      </c>
      <c r="X72" s="65">
        <f t="shared" si="183"/>
        <v>-1</v>
      </c>
      <c r="Y72" s="65">
        <f t="shared" si="183"/>
        <v>3.6889247027741083</v>
      </c>
      <c r="Z72" s="65">
        <f t="shared" si="183"/>
        <v>0.57596243647154832</v>
      </c>
      <c r="AA72" s="65" t="str">
        <f t="shared" si="183"/>
        <v>n/a</v>
      </c>
      <c r="AB72" s="65">
        <f t="shared" si="183"/>
        <v>0.25037614770201588</v>
      </c>
      <c r="AD72" s="65">
        <f t="shared" si="171"/>
        <v>0.10274708711274272</v>
      </c>
      <c r="AE72" s="65">
        <f t="shared" si="172"/>
        <v>-0.29206932163330979</v>
      </c>
      <c r="AF72" s="65">
        <f t="shared" si="173"/>
        <v>1.9237864453004181</v>
      </c>
      <c r="AG72" s="65"/>
      <c r="AH72" s="65">
        <f t="shared" si="174"/>
        <v>5.8270738264712243</v>
      </c>
      <c r="AI72" s="65" t="str">
        <f t="shared" si="175"/>
        <v>n/a</v>
      </c>
      <c r="AJ72" s="65">
        <f t="shared" si="176"/>
        <v>-1</v>
      </c>
      <c r="AK72" s="65">
        <f t="shared" si="177"/>
        <v>12.506015752825236</v>
      </c>
      <c r="AL72" s="65">
        <f t="shared" si="178"/>
        <v>-0.61073584265235681</v>
      </c>
      <c r="AM72" s="65" t="str">
        <f t="shared" si="179"/>
        <v>n/a</v>
      </c>
      <c r="AN72" s="65">
        <f t="shared" si="180"/>
        <v>1.6022534450646035</v>
      </c>
    </row>
    <row r="73" spans="1:40" x14ac:dyDescent="0.2">
      <c r="A73" s="53">
        <v>43862</v>
      </c>
      <c r="B73" s="55">
        <v>6.5310779999999999</v>
      </c>
      <c r="C73" s="55">
        <v>11.023097</v>
      </c>
      <c r="D73" s="68">
        <f t="shared" si="170"/>
        <v>17.554175000000001</v>
      </c>
      <c r="E73" s="68"/>
      <c r="F73" s="68">
        <v>3.369367</v>
      </c>
      <c r="G73" s="68">
        <v>2.5469110000000001</v>
      </c>
      <c r="H73" s="68">
        <f t="shared" si="181"/>
        <v>0.61479999999999979</v>
      </c>
      <c r="I73" s="68"/>
      <c r="J73" s="68">
        <v>3.6317750000000002</v>
      </c>
      <c r="K73" s="68">
        <v>2.2360229999999999</v>
      </c>
      <c r="L73" s="68">
        <v>0</v>
      </c>
      <c r="M73" s="68">
        <v>2.731042</v>
      </c>
      <c r="N73" s="68">
        <v>1.4728220000000001</v>
      </c>
      <c r="O73" s="68">
        <v>0</v>
      </c>
      <c r="P73" s="68">
        <f t="shared" si="182"/>
        <v>0.95143499999999825</v>
      </c>
      <c r="Q73" s="36"/>
      <c r="R73" s="65">
        <f t="shared" ref="R73:R74" si="184">IFERROR(F73/F61-1, "n/a")</f>
        <v>-0.32509696793428045</v>
      </c>
      <c r="S73" s="65">
        <f t="shared" ref="S73:S74" si="185">IFERROR(G73/G61-1, "n/a")</f>
        <v>0.58055789996276541</v>
      </c>
      <c r="T73" s="65">
        <f t="shared" ref="T73:T74" si="186">IFERROR(H73/H61-1, "n/a")</f>
        <v>15.136482939632156</v>
      </c>
      <c r="U73" s="65"/>
      <c r="V73" s="65">
        <f t="shared" ref="V73:V74" si="187">IFERROR(J73/J61-1, "n/a")</f>
        <v>2.7830398483357035</v>
      </c>
      <c r="W73" s="65">
        <f t="shared" ref="W73:W74" si="188">IFERROR(K73/K61-1, "n/a")</f>
        <v>-0.16770311873620225</v>
      </c>
      <c r="X73" s="65">
        <f t="shared" ref="X73:X74" si="189">IFERROR(L73/L61-1, "n/a")</f>
        <v>-1</v>
      </c>
      <c r="Y73" s="65" t="str">
        <f t="shared" ref="Y73" si="190">IFERROR(M73/M61-1, "n/a")</f>
        <v>n/a</v>
      </c>
      <c r="Z73" s="65">
        <f t="shared" ref="Z73:Z74" si="191">IFERROR(N73/N61-1, "n/a")</f>
        <v>-0.65428661296077206</v>
      </c>
      <c r="AA73" s="65">
        <f t="shared" ref="AA73:AA74" si="192">IFERROR(O73/O61-1, "n/a")</f>
        <v>-1</v>
      </c>
      <c r="AB73" s="65" t="str">
        <f t="shared" ref="AB73:AB74" si="193">IFERROR(P73/P61-1, "n/a")</f>
        <v>n/a</v>
      </c>
      <c r="AD73" s="65">
        <f t="shared" si="171"/>
        <v>-0.21610707057687917</v>
      </c>
      <c r="AE73" s="65">
        <f t="shared" si="172"/>
        <v>-0.52372002061520995</v>
      </c>
      <c r="AF73" s="65">
        <f t="shared" si="173"/>
        <v>-0.63049442706502123</v>
      </c>
      <c r="AG73" s="65"/>
      <c r="AH73" s="65">
        <f t="shared" si="174"/>
        <v>0.36993212531430797</v>
      </c>
      <c r="AI73" s="65">
        <f t="shared" si="175"/>
        <v>0.20713030934825349</v>
      </c>
      <c r="AJ73" s="65" t="str">
        <f t="shared" si="176"/>
        <v>n/a</v>
      </c>
      <c r="AK73" s="65">
        <f t="shared" si="177"/>
        <v>-0.2305874941823054</v>
      </c>
      <c r="AL73" s="65">
        <f t="shared" si="178"/>
        <v>0.7215155843457568</v>
      </c>
      <c r="AM73" s="65" t="str">
        <f t="shared" si="179"/>
        <v>n/a</v>
      </c>
      <c r="AN73" s="65">
        <f t="shared" si="180"/>
        <v>-0.43906331618473426</v>
      </c>
    </row>
    <row r="74" spans="1:40" x14ac:dyDescent="0.2">
      <c r="A74" s="53">
        <v>43891</v>
      </c>
      <c r="B74" s="55">
        <v>3.995349</v>
      </c>
      <c r="C74" s="55">
        <v>6.8521809999999999</v>
      </c>
      <c r="D74" s="68">
        <f t="shared" si="170"/>
        <v>10.847529999999999</v>
      </c>
      <c r="E74" s="68"/>
      <c r="F74" s="68">
        <v>2.6978979999999999</v>
      </c>
      <c r="G74" s="68">
        <v>0.77481999999999995</v>
      </c>
      <c r="H74" s="68">
        <f t="shared" si="181"/>
        <v>0.52263100000000007</v>
      </c>
      <c r="I74" s="68"/>
      <c r="J74" s="68">
        <v>1.1544220000000001</v>
      </c>
      <c r="K74" s="68">
        <v>0</v>
      </c>
      <c r="L74" s="68">
        <v>1.308276</v>
      </c>
      <c r="M74" s="68">
        <v>1.9724029999999999</v>
      </c>
      <c r="N74" s="68">
        <v>1.1912199999999999</v>
      </c>
      <c r="O74" s="68">
        <v>0</v>
      </c>
      <c r="P74" s="68">
        <f t="shared" si="182"/>
        <v>1.2258600000000008</v>
      </c>
      <c r="Q74" s="36"/>
      <c r="R74" s="65">
        <f t="shared" si="184"/>
        <v>-0.25091036712055226</v>
      </c>
      <c r="S74" s="65">
        <f t="shared" si="185"/>
        <v>-0.80635793367155673</v>
      </c>
      <c r="T74" s="65">
        <f t="shared" si="186"/>
        <v>-0.64868142350199332</v>
      </c>
      <c r="U74" s="65"/>
      <c r="V74" s="65">
        <f t="shared" si="187"/>
        <v>0.72781970191786738</v>
      </c>
      <c r="W74" s="65">
        <f t="shared" si="188"/>
        <v>-1</v>
      </c>
      <c r="X74" s="65">
        <f t="shared" si="189"/>
        <v>3.5484761091281589</v>
      </c>
      <c r="Y74" s="65">
        <f>IFERROR(M74/M62-1, "n/a")</f>
        <v>-0.13153767440549791</v>
      </c>
      <c r="Z74" s="65">
        <f t="shared" si="191"/>
        <v>-0.17087763550967339</v>
      </c>
      <c r="AA74" s="65" t="str">
        <f t="shared" si="192"/>
        <v>n/a</v>
      </c>
      <c r="AB74" s="65">
        <f t="shared" si="193"/>
        <v>-0.73331819208243076</v>
      </c>
      <c r="AD74" s="65">
        <f t="shared" si="171"/>
        <v>-0.19928639415059268</v>
      </c>
      <c r="AE74" s="65">
        <f t="shared" si="172"/>
        <v>-0.69578049645236928</v>
      </c>
      <c r="AF74" s="65">
        <f t="shared" si="173"/>
        <v>-0.1499170461938838</v>
      </c>
      <c r="AG74" s="65"/>
      <c r="AH74" s="65">
        <f t="shared" si="174"/>
        <v>-0.68213284137921537</v>
      </c>
      <c r="AI74" s="65">
        <f t="shared" si="175"/>
        <v>-1</v>
      </c>
      <c r="AJ74" s="65" t="str">
        <f t="shared" si="176"/>
        <v>n/a</v>
      </c>
      <c r="AK74" s="65">
        <f t="shared" si="177"/>
        <v>-0.27778371771653454</v>
      </c>
      <c r="AL74" s="65">
        <f t="shared" si="178"/>
        <v>-0.19119893646346953</v>
      </c>
      <c r="AM74" s="65" t="str">
        <f t="shared" si="179"/>
        <v>n/a</v>
      </c>
      <c r="AN74" s="65">
        <f t="shared" si="180"/>
        <v>0.28843273581485129</v>
      </c>
    </row>
    <row r="75" spans="1:40" x14ac:dyDescent="0.2">
      <c r="A75" s="53">
        <v>43922</v>
      </c>
      <c r="B75" s="68">
        <v>0.30641400000000002</v>
      </c>
      <c r="C75" s="68">
        <v>2.8296320000000001</v>
      </c>
      <c r="D75" s="68">
        <f t="shared" si="170"/>
        <v>3.1360460000000003</v>
      </c>
      <c r="E75" s="68"/>
      <c r="F75" s="68">
        <v>0.27108300000000002</v>
      </c>
      <c r="G75" s="68">
        <v>0</v>
      </c>
      <c r="H75" s="68">
        <f t="shared" si="181"/>
        <v>3.5331000000000001E-2</v>
      </c>
      <c r="I75" s="68"/>
      <c r="J75" s="68">
        <v>0</v>
      </c>
      <c r="K75" s="68">
        <v>0.22889100000000001</v>
      </c>
      <c r="L75" s="68">
        <v>0.23380100000000001</v>
      </c>
      <c r="M75" s="68">
        <v>0.57481400000000005</v>
      </c>
      <c r="N75" s="68">
        <v>0</v>
      </c>
      <c r="O75" s="68">
        <v>0</v>
      </c>
      <c r="P75" s="68">
        <f t="shared" si="182"/>
        <v>1.7921260000000001</v>
      </c>
      <c r="Q75" s="36"/>
      <c r="R75" s="65">
        <f t="shared" ref="R75:R86" si="194">IFERROR(F75/F63-1, "n/a")</f>
        <v>-0.83056571224991094</v>
      </c>
      <c r="S75" s="65">
        <f t="shared" ref="S75:S86" si="195">IFERROR(G75/G63-1, "n/a")</f>
        <v>-1</v>
      </c>
      <c r="T75" s="65">
        <f t="shared" ref="T75:T86" si="196">IFERROR(H75/H63-1, "n/a")</f>
        <v>-0.97797555374361356</v>
      </c>
      <c r="U75" s="65"/>
      <c r="V75" s="65">
        <f t="shared" ref="V75:V86" si="197">IFERROR(J75/J63-1, "n/a")</f>
        <v>-1</v>
      </c>
      <c r="W75" s="65">
        <f t="shared" ref="W75:W86" si="198">IFERROR(K75/K63-1, "n/a")</f>
        <v>-0.79550303407165979</v>
      </c>
      <c r="X75" s="65">
        <f t="shared" ref="X75:X86" si="199">IFERROR(L75/L63-1, "n/a")</f>
        <v>-0.5680989414959452</v>
      </c>
      <c r="Y75" s="65">
        <f t="shared" ref="Y75:Y86" si="200">IFERROR(M75/M63-1, "n/a")</f>
        <v>-0.65245587633341406</v>
      </c>
      <c r="Z75" s="65">
        <f t="shared" ref="Z75:Z86" si="201">IFERROR(N75/N63-1, "n/a")</f>
        <v>-1</v>
      </c>
      <c r="AA75" s="65">
        <f t="shared" ref="AA75:AA86" si="202">IFERROR(O75/O63-1, "n/a")</f>
        <v>-1</v>
      </c>
      <c r="AB75" s="65">
        <f t="shared" ref="AB75:AB86" si="203">IFERROR(P75/P63-1, "n/a")</f>
        <v>4.2963342831512596E-2</v>
      </c>
      <c r="AD75" s="65">
        <f t="shared" si="171"/>
        <v>-0.89952066386497931</v>
      </c>
      <c r="AE75" s="65">
        <f t="shared" si="172"/>
        <v>-1</v>
      </c>
      <c r="AF75" s="65">
        <f t="shared" si="173"/>
        <v>-0.93239781030975966</v>
      </c>
      <c r="AG75" s="65"/>
      <c r="AH75" s="65">
        <f t="shared" si="174"/>
        <v>-1</v>
      </c>
      <c r="AI75" s="65" t="str">
        <f t="shared" si="175"/>
        <v>n/a</v>
      </c>
      <c r="AJ75" s="65">
        <f t="shared" si="176"/>
        <v>-0.82129076739159013</v>
      </c>
      <c r="AK75" s="65">
        <f t="shared" si="177"/>
        <v>-0.70857172697465987</v>
      </c>
      <c r="AL75" s="65">
        <f t="shared" si="178"/>
        <v>-1</v>
      </c>
      <c r="AM75" s="65" t="str">
        <f t="shared" si="179"/>
        <v>n/a</v>
      </c>
      <c r="AN75" s="65">
        <f t="shared" si="180"/>
        <v>0.46193366289788296</v>
      </c>
    </row>
    <row r="76" spans="1:40" x14ac:dyDescent="0.2">
      <c r="A76" s="53">
        <v>43952</v>
      </c>
      <c r="B76" s="68">
        <v>4.7635500000000004</v>
      </c>
      <c r="C76" s="68">
        <v>4.4419440000000003</v>
      </c>
      <c r="D76" s="68">
        <f t="shared" si="170"/>
        <v>9.2054940000000016</v>
      </c>
      <c r="E76" s="68"/>
      <c r="F76" s="68">
        <v>3.203471</v>
      </c>
      <c r="G76" s="68">
        <v>0.89239999999999997</v>
      </c>
      <c r="H76" s="68">
        <f t="shared" si="181"/>
        <v>0.66767900000000058</v>
      </c>
      <c r="I76" s="68"/>
      <c r="J76" s="68">
        <v>1.156819</v>
      </c>
      <c r="K76" s="68">
        <v>1.1905889999999999</v>
      </c>
      <c r="L76" s="68">
        <v>0.76689799999999997</v>
      </c>
      <c r="M76" s="68">
        <v>0</v>
      </c>
      <c r="N76" s="68">
        <v>0</v>
      </c>
      <c r="O76" s="68">
        <v>0</v>
      </c>
      <c r="P76" s="68">
        <f t="shared" si="182"/>
        <v>1.3276380000000008</v>
      </c>
      <c r="Q76" s="36"/>
      <c r="R76" s="65">
        <f t="shared" si="194"/>
        <v>-0.1733033533194358</v>
      </c>
      <c r="S76" s="65">
        <f t="shared" si="195"/>
        <v>-0.88293322838777388</v>
      </c>
      <c r="T76" s="65">
        <f t="shared" si="196"/>
        <v>0.28982710325509697</v>
      </c>
      <c r="U76" s="65"/>
      <c r="V76" s="65">
        <f t="shared" si="197"/>
        <v>-0.10550851716965515</v>
      </c>
      <c r="W76" s="65">
        <f t="shared" si="198"/>
        <v>-0.50995694693689397</v>
      </c>
      <c r="X76" s="65">
        <f t="shared" si="199"/>
        <v>4.8725629833831068</v>
      </c>
      <c r="Y76" s="65">
        <f t="shared" si="200"/>
        <v>-1</v>
      </c>
      <c r="Z76" s="65">
        <f t="shared" si="201"/>
        <v>-1</v>
      </c>
      <c r="AA76" s="65" t="str">
        <f t="shared" si="202"/>
        <v>n/a</v>
      </c>
      <c r="AB76" s="65">
        <f t="shared" si="203"/>
        <v>-0.81759047430752374</v>
      </c>
      <c r="AD76" s="65">
        <f t="shared" si="171"/>
        <v>10.817306876491701</v>
      </c>
      <c r="AE76" s="65" t="str">
        <f t="shared" si="172"/>
        <v>n/a</v>
      </c>
      <c r="AF76" s="65">
        <f t="shared" si="173"/>
        <v>17.897823441170658</v>
      </c>
      <c r="AG76" s="65"/>
      <c r="AH76" s="65" t="str">
        <f t="shared" si="174"/>
        <v>n/a</v>
      </c>
      <c r="AI76" s="65">
        <f t="shared" si="175"/>
        <v>4.2015544516822407</v>
      </c>
      <c r="AJ76" s="65">
        <f t="shared" si="176"/>
        <v>2.2801313937921561</v>
      </c>
      <c r="AK76" s="65">
        <f t="shared" si="177"/>
        <v>-1</v>
      </c>
      <c r="AL76" s="65" t="str">
        <f t="shared" si="178"/>
        <v>n/a</v>
      </c>
      <c r="AM76" s="65" t="str">
        <f t="shared" si="179"/>
        <v>n/a</v>
      </c>
      <c r="AN76" s="65">
        <f t="shared" si="180"/>
        <v>-0.25918266907572307</v>
      </c>
    </row>
    <row r="77" spans="1:40" x14ac:dyDescent="0.2">
      <c r="A77" s="53">
        <v>43983</v>
      </c>
      <c r="B77" s="68">
        <v>4.0611069999999998</v>
      </c>
      <c r="C77" s="68">
        <v>8.7311049999999994</v>
      </c>
      <c r="D77" s="68">
        <f t="shared" si="170"/>
        <v>12.792211999999999</v>
      </c>
      <c r="E77" s="68"/>
      <c r="F77" s="68">
        <v>2.1243910000000001</v>
      </c>
      <c r="G77" s="68">
        <v>0</v>
      </c>
      <c r="H77" s="68">
        <f t="shared" si="181"/>
        <v>1.9367159999999997</v>
      </c>
      <c r="I77" s="68"/>
      <c r="J77" s="68">
        <v>2.0768559999999998</v>
      </c>
      <c r="K77" s="68">
        <v>3.1604700000000001</v>
      </c>
      <c r="L77" s="68">
        <v>0.27631600000000001</v>
      </c>
      <c r="M77" s="68">
        <v>1.5560400000000001</v>
      </c>
      <c r="N77" s="68">
        <v>0.58563200000000004</v>
      </c>
      <c r="O77" s="68">
        <v>0</v>
      </c>
      <c r="P77" s="68">
        <f t="shared" si="182"/>
        <v>1.0757909999999997</v>
      </c>
      <c r="Q77" s="36"/>
      <c r="R77" s="65">
        <f t="shared" si="194"/>
        <v>-0.4400157420455485</v>
      </c>
      <c r="S77" s="65">
        <f t="shared" si="195"/>
        <v>-1</v>
      </c>
      <c r="T77" s="65">
        <f t="shared" si="196"/>
        <v>2.0395688421264131</v>
      </c>
      <c r="U77" s="65"/>
      <c r="V77" s="65">
        <f t="shared" si="197"/>
        <v>0.46882127583434041</v>
      </c>
      <c r="W77" s="65">
        <f t="shared" si="198"/>
        <v>0.45300882111845753</v>
      </c>
      <c r="X77" s="65">
        <f t="shared" si="199"/>
        <v>-0.6994860127159106</v>
      </c>
      <c r="Y77" s="65">
        <f t="shared" si="200"/>
        <v>8.3871830574848261E-2</v>
      </c>
      <c r="Z77" s="65">
        <f t="shared" si="201"/>
        <v>-0.82151819494536427</v>
      </c>
      <c r="AA77" s="65" t="str">
        <f t="shared" si="202"/>
        <v>n/a</v>
      </c>
      <c r="AB77" s="65">
        <f t="shared" si="203"/>
        <v>-0.70879564689430863</v>
      </c>
      <c r="AD77" s="65">
        <f t="shared" si="171"/>
        <v>-0.33684712613287271</v>
      </c>
      <c r="AE77" s="65">
        <f t="shared" si="172"/>
        <v>-1</v>
      </c>
      <c r="AF77" s="65">
        <f t="shared" si="173"/>
        <v>1.9006693336168996</v>
      </c>
      <c r="AG77" s="65"/>
      <c r="AH77" s="65">
        <f t="shared" si="174"/>
        <v>0.79531629407884874</v>
      </c>
      <c r="AI77" s="65">
        <f t="shared" si="175"/>
        <v>1.6545432554811108</v>
      </c>
      <c r="AJ77" s="65">
        <f t="shared" si="176"/>
        <v>-0.63969654373854146</v>
      </c>
      <c r="AK77" s="65" t="str">
        <f t="shared" si="177"/>
        <v>n/a</v>
      </c>
      <c r="AL77" s="65" t="str">
        <f t="shared" si="178"/>
        <v>n/a</v>
      </c>
      <c r="AM77" s="65" t="str">
        <f t="shared" si="179"/>
        <v>n/a</v>
      </c>
      <c r="AN77" s="65">
        <f t="shared" si="180"/>
        <v>-0.18969553447551279</v>
      </c>
    </row>
    <row r="78" spans="1:40" x14ac:dyDescent="0.2">
      <c r="A78" s="53">
        <v>44013</v>
      </c>
      <c r="B78" s="68">
        <v>2.8402479999999999</v>
      </c>
      <c r="C78" s="68">
        <v>13.263960000000001</v>
      </c>
      <c r="D78" s="68">
        <f t="shared" si="170"/>
        <v>16.104208</v>
      </c>
      <c r="E78" s="68"/>
      <c r="F78" s="68">
        <v>1.2887980000000001</v>
      </c>
      <c r="G78" s="68">
        <v>0.37514999999999998</v>
      </c>
      <c r="H78" s="68">
        <f t="shared" si="181"/>
        <v>1.1762999999999999</v>
      </c>
      <c r="I78" s="68"/>
      <c r="J78" s="68">
        <v>2.407254</v>
      </c>
      <c r="K78" s="68">
        <v>4.2144750000000002</v>
      </c>
      <c r="L78" s="68">
        <v>0</v>
      </c>
      <c r="M78" s="68">
        <v>1.157076</v>
      </c>
      <c r="N78" s="68">
        <v>1.509533</v>
      </c>
      <c r="O78" s="68">
        <v>1.6055919999999999</v>
      </c>
      <c r="P78" s="68">
        <f t="shared" si="182"/>
        <v>2.3700300000000016</v>
      </c>
      <c r="Q78" s="36"/>
      <c r="R78" s="65">
        <f t="shared" si="194"/>
        <v>-0.66963037662144242</v>
      </c>
      <c r="S78" s="65">
        <f t="shared" si="195"/>
        <v>-2.8108808290155496E-2</v>
      </c>
      <c r="T78" s="65">
        <f t="shared" si="196"/>
        <v>3.5963402768823212</v>
      </c>
      <c r="U78" s="65"/>
      <c r="V78" s="65">
        <f t="shared" si="197"/>
        <v>0.19314462787183206</v>
      </c>
      <c r="W78" s="65">
        <f t="shared" si="198"/>
        <v>-9.3559941310840111E-3</v>
      </c>
      <c r="X78" s="65">
        <f t="shared" si="199"/>
        <v>-1</v>
      </c>
      <c r="Y78" s="65">
        <f t="shared" si="200"/>
        <v>-0.21742094576954862</v>
      </c>
      <c r="Z78" s="65">
        <f t="shared" si="201"/>
        <v>0.21074916424441903</v>
      </c>
      <c r="AA78" s="65">
        <f t="shared" si="202"/>
        <v>2.0021783477839752</v>
      </c>
      <c r="AB78" s="65">
        <f t="shared" si="203"/>
        <v>2.7850492581356301E-2</v>
      </c>
      <c r="AD78" s="65">
        <f t="shared" si="171"/>
        <v>-0.39333295989297634</v>
      </c>
      <c r="AE78" s="65" t="str">
        <f t="shared" si="172"/>
        <v>n/a</v>
      </c>
      <c r="AF78" s="65">
        <f t="shared" si="173"/>
        <v>-0.3926316506911699</v>
      </c>
      <c r="AG78" s="65"/>
      <c r="AH78" s="65">
        <f t="shared" si="174"/>
        <v>0.15908565639601413</v>
      </c>
      <c r="AI78" s="65">
        <f t="shared" si="175"/>
        <v>0.33349628378057705</v>
      </c>
      <c r="AJ78" s="65">
        <f t="shared" si="176"/>
        <v>-1</v>
      </c>
      <c r="AK78" s="65">
        <f t="shared" si="177"/>
        <v>-0.25639700778900287</v>
      </c>
      <c r="AL78" s="65">
        <f t="shared" si="178"/>
        <v>1.5776135866892518</v>
      </c>
      <c r="AM78" s="65" t="str">
        <f t="shared" si="179"/>
        <v>n/a</v>
      </c>
      <c r="AN78" s="65">
        <f t="shared" si="180"/>
        <v>1.203058028929413</v>
      </c>
    </row>
    <row r="79" spans="1:40" x14ac:dyDescent="0.2">
      <c r="A79" s="53">
        <v>44044</v>
      </c>
      <c r="B79" s="68">
        <v>4.1067349999999996</v>
      </c>
      <c r="C79" s="68">
        <v>8.5933600000000006</v>
      </c>
      <c r="D79" s="68">
        <f t="shared" si="170"/>
        <v>12.700095000000001</v>
      </c>
      <c r="E79" s="68"/>
      <c r="F79" s="68">
        <v>1.0700719999999999</v>
      </c>
      <c r="G79" s="68">
        <v>2.7530000000000001</v>
      </c>
      <c r="H79" s="68">
        <f t="shared" si="181"/>
        <v>0.28366299999999978</v>
      </c>
      <c r="I79" s="68"/>
      <c r="J79" s="68">
        <v>1.281358</v>
      </c>
      <c r="K79" s="68">
        <v>2.2029619999999999</v>
      </c>
      <c r="L79" s="68">
        <v>0</v>
      </c>
      <c r="M79" s="68">
        <v>1.51142</v>
      </c>
      <c r="N79" s="68">
        <v>0.61160400000000004</v>
      </c>
      <c r="O79" s="68">
        <v>0</v>
      </c>
      <c r="P79" s="68">
        <f t="shared" si="182"/>
        <v>2.9860160000000011</v>
      </c>
      <c r="Q79" s="36"/>
      <c r="R79" s="65">
        <f t="shared" si="194"/>
        <v>-0.72739331924195993</v>
      </c>
      <c r="S79" s="65">
        <f t="shared" si="195"/>
        <v>0.22065311370740681</v>
      </c>
      <c r="T79" s="65">
        <f t="shared" si="196"/>
        <v>-0.71069025234527516</v>
      </c>
      <c r="U79" s="65"/>
      <c r="V79" s="65">
        <f t="shared" si="197"/>
        <v>-0.36564582826924164</v>
      </c>
      <c r="W79" s="65">
        <f t="shared" si="198"/>
        <v>-0.34191969190675708</v>
      </c>
      <c r="X79" s="65" t="str">
        <f t="shared" si="199"/>
        <v>n/a</v>
      </c>
      <c r="Y79" s="65">
        <f t="shared" si="200"/>
        <v>10.995396825396826</v>
      </c>
      <c r="Z79" s="65">
        <f t="shared" si="201"/>
        <v>-0.7263415151435153</v>
      </c>
      <c r="AA79" s="65" t="str">
        <f t="shared" si="202"/>
        <v>n/a</v>
      </c>
      <c r="AB79" s="65">
        <f t="shared" si="203"/>
        <v>-0.25312312171851747</v>
      </c>
      <c r="AD79" s="65">
        <f t="shared" si="171"/>
        <v>-0.16971317460145052</v>
      </c>
      <c r="AE79" s="65">
        <f t="shared" si="172"/>
        <v>6.3383979741436764</v>
      </c>
      <c r="AF79" s="65">
        <f t="shared" si="173"/>
        <v>-0.75885148346510256</v>
      </c>
      <c r="AG79" s="65"/>
      <c r="AH79" s="65">
        <f t="shared" si="174"/>
        <v>-0.46770968082304565</v>
      </c>
      <c r="AI79" s="65">
        <f t="shared" si="175"/>
        <v>-0.47728673203661198</v>
      </c>
      <c r="AJ79" s="65" t="str">
        <f t="shared" si="176"/>
        <v>n/a</v>
      </c>
      <c r="AK79" s="65">
        <f t="shared" si="177"/>
        <v>0.30624090379542923</v>
      </c>
      <c r="AL79" s="65">
        <f t="shared" si="178"/>
        <v>-0.59483893363046714</v>
      </c>
      <c r="AM79" s="65">
        <f t="shared" si="179"/>
        <v>-1</v>
      </c>
      <c r="AN79" s="65">
        <f t="shared" si="180"/>
        <v>0.25990641468673359</v>
      </c>
    </row>
    <row r="80" spans="1:40" x14ac:dyDescent="0.2">
      <c r="A80" s="53">
        <v>44075</v>
      </c>
      <c r="B80" s="68">
        <v>4.499708</v>
      </c>
      <c r="C80" s="68">
        <v>26.208051999999999</v>
      </c>
      <c r="D80" s="68">
        <f t="shared" si="170"/>
        <v>30.70776</v>
      </c>
      <c r="E80" s="68"/>
      <c r="F80" s="68">
        <v>1.6262190000000001</v>
      </c>
      <c r="G80" s="68">
        <v>1.353715</v>
      </c>
      <c r="H80" s="68">
        <f t="shared" si="181"/>
        <v>1.519774</v>
      </c>
      <c r="I80" s="68"/>
      <c r="J80" s="68">
        <v>1.58569</v>
      </c>
      <c r="K80" s="68">
        <v>1.7939750000000001</v>
      </c>
      <c r="L80" s="68">
        <v>0</v>
      </c>
      <c r="M80" s="68">
        <v>0.68</v>
      </c>
      <c r="N80" s="68">
        <v>2.840268</v>
      </c>
      <c r="O80" s="68">
        <v>0.949739</v>
      </c>
      <c r="P80" s="68">
        <f t="shared" si="182"/>
        <v>18.358379999999997</v>
      </c>
      <c r="Q80" s="36"/>
      <c r="R80" s="65">
        <f t="shared" si="194"/>
        <v>-0.76771130603656434</v>
      </c>
      <c r="S80" s="65">
        <f t="shared" si="195"/>
        <v>-7.4035946460622504E-2</v>
      </c>
      <c r="T80" s="65">
        <f t="shared" si="196"/>
        <v>6.5923869093499787E-2</v>
      </c>
      <c r="U80" s="65"/>
      <c r="V80" s="65">
        <f t="shared" si="197"/>
        <v>-0.25883460974874439</v>
      </c>
      <c r="W80" s="65">
        <f t="shared" si="198"/>
        <v>0.23518395477814225</v>
      </c>
      <c r="X80" s="65">
        <f t="shared" si="199"/>
        <v>-1</v>
      </c>
      <c r="Y80" s="65">
        <f t="shared" si="200"/>
        <v>0.86801383429069068</v>
      </c>
      <c r="Z80" s="65">
        <f t="shared" si="201"/>
        <v>1.3070864734636984</v>
      </c>
      <c r="AA80" s="65">
        <f t="shared" si="202"/>
        <v>0.33244899877521306</v>
      </c>
      <c r="AB80" s="65">
        <f t="shared" si="203"/>
        <v>3.1490742973580303</v>
      </c>
      <c r="AD80" s="65">
        <f t="shared" si="171"/>
        <v>0.51972857901150604</v>
      </c>
      <c r="AE80" s="65">
        <f t="shared" si="172"/>
        <v>-0.50827642571739928</v>
      </c>
      <c r="AF80" s="65">
        <f t="shared" si="173"/>
        <v>4.3576744235236928</v>
      </c>
      <c r="AG80" s="65"/>
      <c r="AH80" s="65">
        <f t="shared" si="174"/>
        <v>0.23750739449864922</v>
      </c>
      <c r="AI80" s="65">
        <f t="shared" si="175"/>
        <v>-0.1856532250669779</v>
      </c>
      <c r="AJ80" s="65" t="str">
        <f t="shared" si="176"/>
        <v>n/a</v>
      </c>
      <c r="AK80" s="65">
        <f t="shared" si="177"/>
        <v>-0.55009196649508407</v>
      </c>
      <c r="AL80" s="65">
        <f t="shared" si="178"/>
        <v>3.6439657032982122</v>
      </c>
      <c r="AM80" s="65" t="str">
        <f t="shared" si="179"/>
        <v>n/a</v>
      </c>
      <c r="AN80" s="65">
        <f t="shared" si="180"/>
        <v>5.1481184293721096</v>
      </c>
    </row>
    <row r="81" spans="1:40" x14ac:dyDescent="0.2">
      <c r="A81" s="53">
        <v>44105</v>
      </c>
      <c r="B81" s="68">
        <v>8.78003</v>
      </c>
      <c r="C81" s="68">
        <v>38.693573000000001</v>
      </c>
      <c r="D81" s="68">
        <f t="shared" si="170"/>
        <v>47.473602999999997</v>
      </c>
      <c r="E81" s="68"/>
      <c r="F81" s="68">
        <v>1.927743</v>
      </c>
      <c r="G81" s="68">
        <v>4.5721470000000002</v>
      </c>
      <c r="H81" s="68">
        <f t="shared" si="181"/>
        <v>2.2801399999999994</v>
      </c>
      <c r="I81" s="68"/>
      <c r="J81" s="68">
        <v>2.7446920000000001</v>
      </c>
      <c r="K81" s="68">
        <v>2.4449879999999999</v>
      </c>
      <c r="L81" s="68">
        <v>0.83677999999999997</v>
      </c>
      <c r="M81" s="68">
        <v>24.160691</v>
      </c>
      <c r="N81" s="68">
        <v>2.3045309999999999</v>
      </c>
      <c r="O81" s="68">
        <v>3.36287</v>
      </c>
      <c r="P81" s="68">
        <f t="shared" si="182"/>
        <v>2.8390210000000025</v>
      </c>
      <c r="Q81" s="36"/>
      <c r="R81" s="65">
        <f t="shared" si="194"/>
        <v>-0.48257941706733187</v>
      </c>
      <c r="S81" s="65">
        <f t="shared" si="195"/>
        <v>-0.47214633960495378</v>
      </c>
      <c r="T81" s="65">
        <f t="shared" si="196"/>
        <v>1.366380366060715</v>
      </c>
      <c r="U81" s="65"/>
      <c r="V81" s="65">
        <f t="shared" si="197"/>
        <v>-0.28211421602129472</v>
      </c>
      <c r="W81" s="65">
        <f t="shared" si="198"/>
        <v>-0.14817684562589273</v>
      </c>
      <c r="X81" s="65">
        <f t="shared" si="199"/>
        <v>-0.31405346871154893</v>
      </c>
      <c r="Y81" s="65">
        <f t="shared" si="200"/>
        <v>12.628863821873137</v>
      </c>
      <c r="Z81" s="65">
        <f t="shared" si="201"/>
        <v>-0.21080354152497627</v>
      </c>
      <c r="AA81" s="65" t="str">
        <f t="shared" si="202"/>
        <v>n/a</v>
      </c>
      <c r="AB81" s="65">
        <f t="shared" si="203"/>
        <v>0.10748708786493455</v>
      </c>
      <c r="AD81" s="65">
        <f t="shared" si="171"/>
        <v>0.18541414163774972</v>
      </c>
      <c r="AE81" s="65">
        <f t="shared" si="172"/>
        <v>2.3774812275848314</v>
      </c>
      <c r="AF81" s="65">
        <f t="shared" si="173"/>
        <v>0.5003151784410047</v>
      </c>
      <c r="AG81" s="65"/>
      <c r="AH81" s="65">
        <f t="shared" si="174"/>
        <v>0.73091335633068266</v>
      </c>
      <c r="AI81" s="65">
        <f t="shared" si="175"/>
        <v>0.36288855753285287</v>
      </c>
      <c r="AJ81" s="65" t="str">
        <f t="shared" si="176"/>
        <v>n/a</v>
      </c>
      <c r="AK81" s="65">
        <f t="shared" si="177"/>
        <v>34.53042794117647</v>
      </c>
      <c r="AL81" s="65">
        <f t="shared" si="178"/>
        <v>-0.18862198919256923</v>
      </c>
      <c r="AM81" s="65">
        <f t="shared" si="179"/>
        <v>2.5408359559836966</v>
      </c>
      <c r="AN81" s="65">
        <f t="shared" si="180"/>
        <v>-0.8453555814837691</v>
      </c>
    </row>
    <row r="82" spans="1:40" x14ac:dyDescent="0.2">
      <c r="A82" s="53">
        <v>44136</v>
      </c>
      <c r="B82" s="68">
        <v>3.4458449999999998</v>
      </c>
      <c r="C82" s="68">
        <v>57.913502000000001</v>
      </c>
      <c r="D82" s="68">
        <f t="shared" si="170"/>
        <v>61.359347</v>
      </c>
      <c r="E82" s="68"/>
      <c r="F82" s="68">
        <v>1.954904</v>
      </c>
      <c r="G82" s="68">
        <v>1.238</v>
      </c>
      <c r="H82" s="68">
        <f t="shared" si="181"/>
        <v>0.25294099999999986</v>
      </c>
      <c r="I82" s="68"/>
      <c r="J82" s="68">
        <v>0.61148999999999998</v>
      </c>
      <c r="K82" s="68">
        <v>0</v>
      </c>
      <c r="L82" s="68">
        <v>46.747681</v>
      </c>
      <c r="M82" s="68">
        <v>6.7649999999999997</v>
      </c>
      <c r="N82" s="68">
        <v>1.4985900000000001</v>
      </c>
      <c r="O82" s="68">
        <v>0.21767800000000001</v>
      </c>
      <c r="P82" s="68">
        <f t="shared" si="182"/>
        <v>2.0730629999999977</v>
      </c>
      <c r="Q82" s="36"/>
      <c r="R82" s="65">
        <f t="shared" si="194"/>
        <v>-0.77448672446011724</v>
      </c>
      <c r="S82" s="65">
        <f t="shared" si="195"/>
        <v>-0.76369536171024999</v>
      </c>
      <c r="T82" s="65">
        <f t="shared" si="196"/>
        <v>-0.88388104074201257</v>
      </c>
      <c r="U82" s="65"/>
      <c r="V82" s="65">
        <f t="shared" si="197"/>
        <v>-0.77183404769287423</v>
      </c>
      <c r="W82" s="65">
        <f t="shared" si="198"/>
        <v>-1</v>
      </c>
      <c r="X82" s="65">
        <f t="shared" si="199"/>
        <v>144.72128914408265</v>
      </c>
      <c r="Y82" s="65">
        <f t="shared" si="200"/>
        <v>3.8697898108016471</v>
      </c>
      <c r="Z82" s="65">
        <f t="shared" si="201"/>
        <v>-0.27065797446361162</v>
      </c>
      <c r="AA82" s="65">
        <f t="shared" si="202"/>
        <v>0.17272663603010496</v>
      </c>
      <c r="AB82" s="65">
        <f t="shared" si="203"/>
        <v>-0.58751384860765843</v>
      </c>
      <c r="AD82" s="65">
        <f t="shared" si="171"/>
        <v>1.4089533718965708E-2</v>
      </c>
      <c r="AE82" s="65">
        <f t="shared" si="172"/>
        <v>-0.72923005318945344</v>
      </c>
      <c r="AF82" s="65">
        <f t="shared" si="173"/>
        <v>-0.88906777654003699</v>
      </c>
      <c r="AG82" s="65"/>
      <c r="AH82" s="65">
        <f t="shared" si="174"/>
        <v>-0.77720997474397857</v>
      </c>
      <c r="AI82" s="65">
        <f t="shared" si="175"/>
        <v>-1</v>
      </c>
      <c r="AJ82" s="65">
        <f t="shared" si="176"/>
        <v>54.866154783814146</v>
      </c>
      <c r="AK82" s="65">
        <f t="shared" si="177"/>
        <v>-0.7199997301401686</v>
      </c>
      <c r="AL82" s="65">
        <f t="shared" si="178"/>
        <v>-0.34972018167687913</v>
      </c>
      <c r="AM82" s="65">
        <f t="shared" si="179"/>
        <v>-0.93527017101463927</v>
      </c>
      <c r="AN82" s="65">
        <f t="shared" si="180"/>
        <v>-0.26979652492884132</v>
      </c>
    </row>
    <row r="83" spans="1:40" x14ac:dyDescent="0.2">
      <c r="A83" s="53">
        <v>44166</v>
      </c>
      <c r="B83" s="42">
        <v>4.6002890000000001</v>
      </c>
      <c r="C83" s="42">
        <v>12.686593999999999</v>
      </c>
      <c r="D83" s="68">
        <f t="shared" si="170"/>
        <v>17.286883</v>
      </c>
      <c r="F83" s="42">
        <v>2.4550209999999999</v>
      </c>
      <c r="G83" s="42">
        <v>1.89845</v>
      </c>
      <c r="H83" s="68">
        <f t="shared" si="181"/>
        <v>0.2468180000000002</v>
      </c>
      <c r="J83" s="42">
        <v>1.7611490000000001</v>
      </c>
      <c r="K83" s="42">
        <v>2.5535939999999999</v>
      </c>
      <c r="L83" s="42">
        <v>0</v>
      </c>
      <c r="M83" s="42">
        <v>5.1837679999999997</v>
      </c>
      <c r="N83" s="42">
        <v>0.62666599999999995</v>
      </c>
      <c r="O83" s="42">
        <v>0.27474300000000001</v>
      </c>
      <c r="P83" s="68">
        <f>C83-SUM(J83:O83)</f>
        <v>2.2866739999999979</v>
      </c>
      <c r="R83" s="65">
        <f t="shared" si="194"/>
        <v>-0.37014648138099659</v>
      </c>
      <c r="S83" s="65">
        <f t="shared" si="195"/>
        <v>-0.74867340145255645</v>
      </c>
      <c r="T83" s="65">
        <f t="shared" si="196"/>
        <v>-0.56627983805212678</v>
      </c>
      <c r="U83" s="65"/>
      <c r="V83" s="65">
        <f t="shared" si="197"/>
        <v>3.5353500757115341</v>
      </c>
      <c r="W83" s="65" t="str">
        <f t="shared" si="198"/>
        <v>n/a</v>
      </c>
      <c r="X83" s="65">
        <f t="shared" si="199"/>
        <v>-1</v>
      </c>
      <c r="Y83" s="65">
        <f t="shared" si="200"/>
        <v>18.724394048932687</v>
      </c>
      <c r="Z83" s="65">
        <f t="shared" si="201"/>
        <v>-0.71487109581524355</v>
      </c>
      <c r="AA83" s="65" t="str">
        <f t="shared" si="202"/>
        <v>n/a</v>
      </c>
      <c r="AB83" s="65">
        <f t="shared" si="203"/>
        <v>2.5082340956302627</v>
      </c>
      <c r="AD83" s="65">
        <f t="shared" si="171"/>
        <v>0.25582688459382141</v>
      </c>
      <c r="AE83" s="65">
        <f t="shared" si="172"/>
        <v>0.53348142164781898</v>
      </c>
      <c r="AF83" s="65">
        <f t="shared" si="173"/>
        <v>-2.4207226191086728E-2</v>
      </c>
      <c r="AG83" s="65"/>
      <c r="AH83" s="65">
        <f t="shared" si="174"/>
        <v>1.8800945232137893</v>
      </c>
      <c r="AI83" s="65" t="str">
        <f t="shared" si="175"/>
        <v>n/a</v>
      </c>
      <c r="AJ83" s="65">
        <f t="shared" si="176"/>
        <v>-1</v>
      </c>
      <c r="AK83" s="65">
        <f t="shared" si="177"/>
        <v>-0.23373717664449367</v>
      </c>
      <c r="AL83" s="65">
        <f t="shared" si="178"/>
        <v>-0.58182958647795602</v>
      </c>
      <c r="AM83" s="65">
        <f t="shared" si="179"/>
        <v>0.26215327226453744</v>
      </c>
      <c r="AN83" s="65">
        <f t="shared" si="180"/>
        <v>0.10304124862582587</v>
      </c>
    </row>
    <row r="84" spans="1:40" x14ac:dyDescent="0.2">
      <c r="A84" s="53">
        <v>44197</v>
      </c>
      <c r="B84" s="42">
        <v>7.1083880000000006</v>
      </c>
      <c r="C84" s="42">
        <v>7.0306869999999995</v>
      </c>
      <c r="D84" s="68">
        <f t="shared" si="170"/>
        <v>14.139075</v>
      </c>
      <c r="F84" s="42">
        <v>0.66725899999999994</v>
      </c>
      <c r="G84" s="42">
        <v>1.4696020000000001</v>
      </c>
      <c r="H84" s="68">
        <f t="shared" si="181"/>
        <v>4.971527</v>
      </c>
      <c r="J84" s="42">
        <v>1.4016150000000001</v>
      </c>
      <c r="K84" s="42">
        <v>0.66738600000000003</v>
      </c>
      <c r="L84" s="42">
        <v>0.78349699999999989</v>
      </c>
      <c r="M84" s="42">
        <v>0.97</v>
      </c>
      <c r="N84" s="42">
        <v>1.4029260000000001</v>
      </c>
      <c r="O84" s="42">
        <v>0</v>
      </c>
      <c r="P84" s="42">
        <f>C84-SUM(J84:O84)</f>
        <v>1.8052630000000001</v>
      </c>
      <c r="R84" s="65">
        <f t="shared" si="194"/>
        <v>-0.84476027331129488</v>
      </c>
      <c r="S84" s="65">
        <f t="shared" si="195"/>
        <v>-0.72518002778116464</v>
      </c>
      <c r="T84" s="65">
        <f t="shared" si="196"/>
        <v>1.9879748414065008</v>
      </c>
      <c r="U84" s="65"/>
      <c r="V84" s="65">
        <f t="shared" si="197"/>
        <v>-0.47130055804051352</v>
      </c>
      <c r="W84" s="65">
        <f t="shared" si="198"/>
        <v>-0.63970770039722602</v>
      </c>
      <c r="X84" s="65" t="str">
        <f t="shared" si="199"/>
        <v>n/a</v>
      </c>
      <c r="Y84" s="65">
        <f t="shared" si="200"/>
        <v>-0.72672330537459195</v>
      </c>
      <c r="Z84" s="65">
        <f t="shared" si="201"/>
        <v>0.63981728456246256</v>
      </c>
      <c r="AA84" s="65" t="str">
        <f t="shared" si="202"/>
        <v>n/a</v>
      </c>
      <c r="AB84" s="65">
        <f t="shared" si="203"/>
        <v>6.4327295752626412E-2</v>
      </c>
      <c r="AD84" s="65">
        <f t="shared" si="171"/>
        <v>-0.72820639823447542</v>
      </c>
      <c r="AE84" s="65">
        <f t="shared" si="172"/>
        <v>-0.22589375543206291</v>
      </c>
      <c r="AF84" s="65">
        <f t="shared" si="173"/>
        <v>19.14248150459041</v>
      </c>
      <c r="AG84" s="65"/>
      <c r="AH84" s="65">
        <f t="shared" si="174"/>
        <v>-0.20414740604003412</v>
      </c>
      <c r="AI84" s="65">
        <f t="shared" si="175"/>
        <v>-0.7386483520872934</v>
      </c>
      <c r="AJ84" s="65" t="str">
        <f t="shared" si="176"/>
        <v>n/a</v>
      </c>
      <c r="AK84" s="65">
        <f t="shared" si="177"/>
        <v>-0.81287742815650699</v>
      </c>
      <c r="AL84" s="65">
        <f t="shared" si="178"/>
        <v>1.2387140837383872</v>
      </c>
      <c r="AM84" s="65">
        <f t="shared" si="179"/>
        <v>-1</v>
      </c>
      <c r="AN84" s="65">
        <f t="shared" si="180"/>
        <v>-0.21052891667111195</v>
      </c>
    </row>
    <row r="85" spans="1:40" x14ac:dyDescent="0.2">
      <c r="A85" s="53">
        <v>44228</v>
      </c>
      <c r="B85" s="42">
        <v>3.7102929999999996</v>
      </c>
      <c r="C85" s="42">
        <v>20.24277</v>
      </c>
      <c r="D85" s="68">
        <f t="shared" si="170"/>
        <v>23.953063</v>
      </c>
      <c r="F85" s="42">
        <v>0</v>
      </c>
      <c r="G85" s="42">
        <v>2.9422019999999995</v>
      </c>
      <c r="H85" s="42">
        <f t="shared" si="181"/>
        <v>0.76809100000000008</v>
      </c>
      <c r="J85" s="42">
        <v>5.5518099999999988</v>
      </c>
      <c r="K85" s="42">
        <v>1.9141879999999998</v>
      </c>
      <c r="L85" s="42">
        <v>0.30408600000000002</v>
      </c>
      <c r="M85" s="42">
        <v>1.7848480000000002</v>
      </c>
      <c r="N85" s="42">
        <v>2.019412</v>
      </c>
      <c r="O85" s="42">
        <v>0.48899999999999999</v>
      </c>
      <c r="P85" s="42">
        <f t="shared" ref="P85:P95" si="204">C85-SUM(J85:O85)</f>
        <v>8.1794259999999994</v>
      </c>
      <c r="R85" s="65">
        <f t="shared" si="194"/>
        <v>-1</v>
      </c>
      <c r="S85" s="65">
        <f t="shared" si="195"/>
        <v>0.15520408840355993</v>
      </c>
      <c r="T85" s="65">
        <f t="shared" si="196"/>
        <v>0.24933474300585612</v>
      </c>
      <c r="U85" s="65"/>
      <c r="V85" s="65">
        <f t="shared" si="197"/>
        <v>0.52867674897260941</v>
      </c>
      <c r="W85" s="65">
        <f t="shared" si="198"/>
        <v>-0.14393188263269208</v>
      </c>
      <c r="X85" s="65" t="str">
        <f t="shared" si="199"/>
        <v>n/a</v>
      </c>
      <c r="Y85" s="65">
        <f t="shared" si="200"/>
        <v>-0.34645897060535857</v>
      </c>
      <c r="Z85" s="65">
        <f t="shared" si="201"/>
        <v>0.37111748738136718</v>
      </c>
      <c r="AA85" s="65" t="str">
        <f t="shared" si="202"/>
        <v>n/a</v>
      </c>
      <c r="AB85" s="65">
        <f t="shared" si="203"/>
        <v>7.5969362068875057</v>
      </c>
      <c r="AD85" s="65">
        <f t="shared" si="171"/>
        <v>-1</v>
      </c>
      <c r="AE85" s="65">
        <f t="shared" si="172"/>
        <v>1.002040008111039</v>
      </c>
      <c r="AF85" s="65">
        <f t="shared" si="173"/>
        <v>-0.84550199566451112</v>
      </c>
      <c r="AG85" s="65"/>
      <c r="AH85" s="65">
        <f t="shared" si="174"/>
        <v>2.9610092643129522</v>
      </c>
      <c r="AI85" s="65">
        <f t="shared" si="175"/>
        <v>1.8681872259831636</v>
      </c>
      <c r="AJ85" s="65">
        <f t="shared" si="176"/>
        <v>-0.61188619739450179</v>
      </c>
      <c r="AK85" s="65">
        <f t="shared" si="177"/>
        <v>0.84004948453608264</v>
      </c>
      <c r="AL85" s="65">
        <f t="shared" si="178"/>
        <v>0.43942873679723649</v>
      </c>
      <c r="AM85" s="65" t="str">
        <f t="shared" si="179"/>
        <v>n/a</v>
      </c>
      <c r="AN85" s="65">
        <f t="shared" si="180"/>
        <v>3.5308777723799798</v>
      </c>
    </row>
    <row r="86" spans="1:40" x14ac:dyDescent="0.2">
      <c r="A86" s="53">
        <v>44256</v>
      </c>
      <c r="B86" s="42">
        <v>9.6282470000000018</v>
      </c>
      <c r="C86" s="42">
        <v>22.378194000000001</v>
      </c>
      <c r="D86" s="68">
        <f t="shared" si="170"/>
        <v>32.006441000000002</v>
      </c>
      <c r="F86" s="42">
        <v>0.65009499999999998</v>
      </c>
      <c r="G86" s="42">
        <v>4.236775999999999</v>
      </c>
      <c r="H86" s="42">
        <f t="shared" si="181"/>
        <v>4.7413760000000025</v>
      </c>
      <c r="J86" s="42">
        <v>4.5370609999999996</v>
      </c>
      <c r="K86" s="42">
        <v>2.9627569999999999</v>
      </c>
      <c r="L86" s="42">
        <v>0.56746499999999989</v>
      </c>
      <c r="M86" s="42">
        <v>3.1976490000000002</v>
      </c>
      <c r="N86" s="42">
        <v>3.2765229999999996</v>
      </c>
      <c r="O86" s="42">
        <v>0.31252399999999997</v>
      </c>
      <c r="P86" s="42">
        <f t="shared" si="204"/>
        <v>7.5242150000000017</v>
      </c>
      <c r="R86" s="65">
        <f t="shared" si="194"/>
        <v>-0.75903647951108599</v>
      </c>
      <c r="S86" s="65">
        <f t="shared" si="195"/>
        <v>4.4680777470896453</v>
      </c>
      <c r="T86" s="65">
        <f t="shared" si="196"/>
        <v>8.0721292843325436</v>
      </c>
      <c r="U86" s="65"/>
      <c r="V86" s="65">
        <f t="shared" si="197"/>
        <v>2.9301581224197037</v>
      </c>
      <c r="W86" s="65" t="str">
        <f t="shared" si="198"/>
        <v>n/a</v>
      </c>
      <c r="X86" s="65">
        <f t="shared" si="199"/>
        <v>-0.56624978215605892</v>
      </c>
      <c r="Y86" s="65">
        <f t="shared" si="200"/>
        <v>0.62119455304012439</v>
      </c>
      <c r="Z86" s="65">
        <f t="shared" si="201"/>
        <v>1.7505607696311345</v>
      </c>
      <c r="AA86" s="65" t="str">
        <f t="shared" si="202"/>
        <v>n/a</v>
      </c>
      <c r="AB86" s="65">
        <f t="shared" si="203"/>
        <v>5.1379072651036797</v>
      </c>
      <c r="AD86" s="65" t="str">
        <f t="shared" si="171"/>
        <v>n/a</v>
      </c>
      <c r="AE86" s="65">
        <f t="shared" si="172"/>
        <v>0.44000174019322924</v>
      </c>
      <c r="AF86" s="65">
        <f t="shared" si="173"/>
        <v>5.1729352381423581</v>
      </c>
      <c r="AG86" s="65"/>
      <c r="AH86" s="65">
        <f t="shared" si="174"/>
        <v>-0.18277804896060912</v>
      </c>
      <c r="AI86" s="65">
        <f t="shared" si="175"/>
        <v>0.54778788708319159</v>
      </c>
      <c r="AJ86" s="65">
        <f t="shared" si="176"/>
        <v>0.86613326493163068</v>
      </c>
      <c r="AK86" s="65">
        <f t="shared" si="177"/>
        <v>0.79155255797692559</v>
      </c>
      <c r="AL86" s="65">
        <f t="shared" si="178"/>
        <v>0.62251338508437093</v>
      </c>
      <c r="AM86" s="65">
        <f t="shared" si="179"/>
        <v>-0.36089161554192239</v>
      </c>
      <c r="AN86" s="65">
        <f t="shared" si="180"/>
        <v>-8.0104765297711378E-2</v>
      </c>
    </row>
    <row r="87" spans="1:40" x14ac:dyDescent="0.2">
      <c r="A87" s="53">
        <v>44287</v>
      </c>
      <c r="B87" s="68">
        <v>9.3516739999999992</v>
      </c>
      <c r="C87" s="68">
        <v>16.600687000000001</v>
      </c>
      <c r="D87" s="68">
        <f t="shared" si="170"/>
        <v>25.952361</v>
      </c>
      <c r="E87" s="68"/>
      <c r="F87" s="68">
        <v>1.074247</v>
      </c>
      <c r="G87" s="68">
        <v>6.4485979999999996</v>
      </c>
      <c r="H87" s="42">
        <f t="shared" si="181"/>
        <v>1.8288289999999998</v>
      </c>
      <c r="I87" s="68"/>
      <c r="J87" s="68">
        <v>5.8777720000000002</v>
      </c>
      <c r="K87" s="68">
        <v>1.494839</v>
      </c>
      <c r="L87" s="68">
        <v>1.153934</v>
      </c>
      <c r="M87" s="68">
        <v>2.449579</v>
      </c>
      <c r="N87" s="68">
        <v>1.859105</v>
      </c>
      <c r="O87" s="68">
        <v>1.867953</v>
      </c>
      <c r="P87" s="42">
        <f t="shared" si="204"/>
        <v>1.8975050000000007</v>
      </c>
      <c r="Q87" s="36"/>
      <c r="R87" s="65">
        <f t="shared" ref="R87:R89" si="205">IFERROR(F87/F75-1, "n/a")</f>
        <v>2.9627973720225906</v>
      </c>
      <c r="S87" s="65" t="str">
        <f t="shared" ref="S87:S89" si="206">IFERROR(G87/G75-1, "n/a")</f>
        <v>n/a</v>
      </c>
      <c r="T87" s="65">
        <f t="shared" ref="T87:T89" si="207">IFERROR(H87/H75-1, "n/a")</f>
        <v>50.762729614219801</v>
      </c>
      <c r="U87" s="65"/>
      <c r="V87" s="65" t="str">
        <f t="shared" ref="V87:V89" si="208">IFERROR(J87/J75-1, "n/a")</f>
        <v>n/a</v>
      </c>
      <c r="W87" s="65">
        <f t="shared" ref="W87:W89" si="209">IFERROR(K87/K75-1, "n/a")</f>
        <v>5.5307897645604234</v>
      </c>
      <c r="X87" s="65">
        <f t="shared" ref="X87:X89" si="210">IFERROR(L87/L75-1, "n/a")</f>
        <v>3.9355391978648511</v>
      </c>
      <c r="Y87" s="65">
        <f t="shared" ref="Y87:Y89" si="211">IFERROR(M87/M75-1, "n/a")</f>
        <v>3.2615158990560422</v>
      </c>
      <c r="Z87" s="65" t="str">
        <f t="shared" ref="Z87:Z89" si="212">IFERROR(N87/N75-1, "n/a")</f>
        <v>n/a</v>
      </c>
      <c r="AA87" s="65" t="str">
        <f t="shared" ref="AA87:AA89" si="213">IFERROR(O87/O75-1, "n/a")</f>
        <v>n/a</v>
      </c>
      <c r="AB87" s="65">
        <f t="shared" ref="AB87:AB89" si="214">IFERROR(P87/P75-1, "n/a")</f>
        <v>5.8801111082591673E-2</v>
      </c>
      <c r="AD87" s="65">
        <f t="shared" si="171"/>
        <v>0.65244618094278528</v>
      </c>
      <c r="AE87" s="65">
        <f t="shared" si="172"/>
        <v>0.52205308942460049</v>
      </c>
      <c r="AF87" s="65">
        <f t="shared" si="173"/>
        <v>-0.61428306888127016</v>
      </c>
      <c r="AG87" s="65"/>
      <c r="AH87" s="65">
        <f t="shared" si="174"/>
        <v>0.29550208824611368</v>
      </c>
      <c r="AI87" s="65">
        <f t="shared" si="175"/>
        <v>-0.49545676543840755</v>
      </c>
      <c r="AJ87" s="65">
        <f t="shared" si="176"/>
        <v>1.0334892900883759</v>
      </c>
      <c r="AK87" s="65">
        <f t="shared" si="177"/>
        <v>-0.23394375054923167</v>
      </c>
      <c r="AL87" s="65">
        <f t="shared" si="178"/>
        <v>-0.43259821463179104</v>
      </c>
      <c r="AM87" s="65">
        <f t="shared" si="179"/>
        <v>4.976990567124445</v>
      </c>
      <c r="AN87" s="65">
        <f t="shared" si="180"/>
        <v>-0.74781355928824467</v>
      </c>
    </row>
    <row r="88" spans="1:40" x14ac:dyDescent="0.2">
      <c r="A88" s="53">
        <v>44317</v>
      </c>
      <c r="B88" s="68">
        <v>10.030810000000001</v>
      </c>
      <c r="C88" s="68">
        <v>19.587990000000001</v>
      </c>
      <c r="D88" s="68">
        <f t="shared" si="170"/>
        <v>29.6188</v>
      </c>
      <c r="E88" s="68"/>
      <c r="F88" s="68">
        <v>3.6007449999999999</v>
      </c>
      <c r="G88" s="68">
        <v>4.4855549999999997</v>
      </c>
      <c r="H88" s="42">
        <f t="shared" si="181"/>
        <v>1.9445100000000011</v>
      </c>
      <c r="I88" s="68"/>
      <c r="J88" s="68">
        <v>6.2714559999999997</v>
      </c>
      <c r="K88" s="68">
        <v>1.9318120000000001</v>
      </c>
      <c r="L88" s="68">
        <v>1.205281</v>
      </c>
      <c r="M88" s="68">
        <v>2.4720279999999999</v>
      </c>
      <c r="N88" s="68">
        <v>3.6178460000000001</v>
      </c>
      <c r="O88" s="68">
        <v>0.83547300000000002</v>
      </c>
      <c r="P88" s="42">
        <f t="shared" si="204"/>
        <v>3.254094000000002</v>
      </c>
      <c r="Q88" s="36"/>
      <c r="R88" s="65">
        <f t="shared" si="205"/>
        <v>0.12401360898850022</v>
      </c>
      <c r="S88" s="65">
        <f t="shared" si="206"/>
        <v>4.0263951142985208</v>
      </c>
      <c r="T88" s="65">
        <f t="shared" si="207"/>
        <v>1.9123426077501304</v>
      </c>
      <c r="U88" s="65"/>
      <c r="V88" s="65">
        <f t="shared" si="208"/>
        <v>4.421294083171178</v>
      </c>
      <c r="W88" s="65">
        <f t="shared" si="209"/>
        <v>0.62256832542548279</v>
      </c>
      <c r="X88" s="65">
        <f t="shared" si="210"/>
        <v>0.57163142947302004</v>
      </c>
      <c r="Y88" s="65" t="str">
        <f t="shared" si="211"/>
        <v>n/a</v>
      </c>
      <c r="Z88" s="65" t="str">
        <f t="shared" si="212"/>
        <v>n/a</v>
      </c>
      <c r="AA88" s="65" t="str">
        <f t="shared" si="213"/>
        <v>n/a</v>
      </c>
      <c r="AB88" s="65">
        <f t="shared" si="214"/>
        <v>1.451040117863454</v>
      </c>
      <c r="AD88" s="65">
        <f t="shared" si="171"/>
        <v>2.351878106245584</v>
      </c>
      <c r="AE88" s="65">
        <f t="shared" si="172"/>
        <v>-0.30441392066926798</v>
      </c>
      <c r="AF88" s="65">
        <f t="shared" si="173"/>
        <v>6.3254136936805594E-2</v>
      </c>
      <c r="AG88" s="65"/>
      <c r="AH88" s="65">
        <f t="shared" si="174"/>
        <v>6.697844013003551E-2</v>
      </c>
      <c r="AI88" s="65">
        <f t="shared" si="175"/>
        <v>0.29232111284225271</v>
      </c>
      <c r="AJ88" s="65">
        <f t="shared" si="176"/>
        <v>4.449734560208829E-2</v>
      </c>
      <c r="AK88" s="65">
        <f t="shared" si="177"/>
        <v>9.1644319289150289E-3</v>
      </c>
      <c r="AL88" s="65">
        <f t="shared" si="178"/>
        <v>0.9460148835057729</v>
      </c>
      <c r="AM88" s="65">
        <f t="shared" si="179"/>
        <v>-0.5527333931849463</v>
      </c>
      <c r="AN88" s="65">
        <f t="shared" si="180"/>
        <v>0.71493303047949852</v>
      </c>
    </row>
    <row r="89" spans="1:40" x14ac:dyDescent="0.2">
      <c r="A89" s="53">
        <v>44348</v>
      </c>
      <c r="B89" s="42">
        <v>11.500394999999999</v>
      </c>
      <c r="C89" s="42">
        <v>31.973475000000001</v>
      </c>
      <c r="D89" s="68">
        <f t="shared" si="170"/>
        <v>43.473869999999998</v>
      </c>
      <c r="F89" s="42">
        <v>2.5771480000000002</v>
      </c>
      <c r="G89" s="42">
        <v>6.9538359999999999</v>
      </c>
      <c r="H89" s="42">
        <f t="shared" si="181"/>
        <v>1.9694109999999991</v>
      </c>
      <c r="J89" s="42">
        <v>9.9416329999999995</v>
      </c>
      <c r="K89" s="42">
        <v>2.6623209999999999</v>
      </c>
      <c r="L89" s="42">
        <v>1.3582320000000001</v>
      </c>
      <c r="M89" s="42">
        <v>9.5240449999999992</v>
      </c>
      <c r="N89" s="42">
        <v>3.3173530000000002</v>
      </c>
      <c r="O89" s="42">
        <v>0.32826300000000003</v>
      </c>
      <c r="P89" s="42">
        <f t="shared" si="204"/>
        <v>4.8416280000000036</v>
      </c>
      <c r="R89" s="65">
        <f t="shared" si="205"/>
        <v>0.21312319624777176</v>
      </c>
      <c r="S89" s="65" t="str">
        <f t="shared" si="206"/>
        <v>n/a</v>
      </c>
      <c r="T89" s="65">
        <f t="shared" si="207"/>
        <v>1.6881669795674403E-2</v>
      </c>
      <c r="U89" s="65"/>
      <c r="V89" s="65">
        <f t="shared" si="208"/>
        <v>3.7868667832531484</v>
      </c>
      <c r="W89" s="65">
        <f t="shared" si="209"/>
        <v>-0.15761864532806835</v>
      </c>
      <c r="X89" s="65">
        <f t="shared" si="210"/>
        <v>3.9155025405694932</v>
      </c>
      <c r="Y89" s="65">
        <f t="shared" si="211"/>
        <v>5.1206941980925933</v>
      </c>
      <c r="Z89" s="65">
        <f t="shared" si="212"/>
        <v>4.6645692175290971</v>
      </c>
      <c r="AA89" s="65" t="str">
        <f t="shared" si="213"/>
        <v>n/a</v>
      </c>
      <c r="AB89" s="65">
        <f t="shared" si="214"/>
        <v>3.5005284483696224</v>
      </c>
      <c r="AD89" s="65">
        <f t="shared" si="171"/>
        <v>-0.28427367114305502</v>
      </c>
      <c r="AE89" s="65">
        <f t="shared" si="172"/>
        <v>0.55027326607298321</v>
      </c>
      <c r="AF89" s="65">
        <f t="shared" si="173"/>
        <v>1.280579683313432E-2</v>
      </c>
      <c r="AG89" s="65"/>
      <c r="AH89" s="65">
        <f t="shared" si="174"/>
        <v>0.5852192856013021</v>
      </c>
      <c r="AI89" s="65">
        <f t="shared" si="175"/>
        <v>0.3781470453646627</v>
      </c>
      <c r="AJ89" s="65">
        <f t="shared" si="176"/>
        <v>0.12690069784556468</v>
      </c>
      <c r="AK89" s="65">
        <f t="shared" si="177"/>
        <v>2.852725373660816</v>
      </c>
      <c r="AL89" s="65">
        <f t="shared" si="178"/>
        <v>-8.3058538146731475E-2</v>
      </c>
      <c r="AM89" s="65">
        <f t="shared" si="179"/>
        <v>-0.60709322742925265</v>
      </c>
      <c r="AN89" s="65">
        <f t="shared" si="180"/>
        <v>0.48785744972333323</v>
      </c>
    </row>
    <row r="90" spans="1:40" x14ac:dyDescent="0.2">
      <c r="A90" s="53">
        <v>44378</v>
      </c>
      <c r="B90" s="42">
        <v>13.387323999999989</v>
      </c>
      <c r="C90" s="42">
        <v>22.713250999999993</v>
      </c>
      <c r="D90" s="68">
        <f t="shared" si="170"/>
        <v>36.100574999999978</v>
      </c>
      <c r="F90" s="42">
        <v>2.3597730000000006</v>
      </c>
      <c r="G90" s="42">
        <v>5.9874999999999998</v>
      </c>
      <c r="H90" s="42">
        <f t="shared" si="181"/>
        <v>5.0400509999999876</v>
      </c>
      <c r="J90" s="42">
        <v>6.5801450000000052</v>
      </c>
      <c r="K90" s="42">
        <v>6.639558000000001</v>
      </c>
      <c r="L90" s="42">
        <v>0</v>
      </c>
      <c r="M90" s="42">
        <v>1.1860000000000002</v>
      </c>
      <c r="N90" s="42">
        <v>0.8312790000000001</v>
      </c>
      <c r="O90" s="42">
        <v>3.7043409999999999</v>
      </c>
      <c r="P90" s="42">
        <f t="shared" si="204"/>
        <v>3.7719279999999848</v>
      </c>
      <c r="R90" s="65">
        <f t="shared" ref="R90:R92" si="215">IFERROR(F90/F78-1, "n/a")</f>
        <v>0.83098747825493247</v>
      </c>
      <c r="S90" s="65">
        <f t="shared" ref="S90:S92" si="216">IFERROR(G90/G78-1, "n/a")</f>
        <v>14.960282553645209</v>
      </c>
      <c r="T90" s="65">
        <f t="shared" ref="T90:T92" si="217">IFERROR(H90/H78-1, "n/a")</f>
        <v>3.2846646263708132</v>
      </c>
      <c r="U90" s="65"/>
      <c r="V90" s="65">
        <f t="shared" ref="V90:V92" si="218">IFERROR(J90/J78-1, "n/a")</f>
        <v>1.7334651848122404</v>
      </c>
      <c r="W90" s="65">
        <f t="shared" ref="W90:W92" si="219">IFERROR(K90/K78-1, "n/a")</f>
        <v>0.57541757870197374</v>
      </c>
      <c r="X90" s="65" t="str">
        <f t="shared" ref="X90:X92" si="220">IFERROR(L90/L78-1, "n/a")</f>
        <v>n/a</v>
      </c>
      <c r="Y90" s="65">
        <f t="shared" ref="Y90:Y92" si="221">IFERROR(M90/M78-1, "n/a")</f>
        <v>2.4997493682351157E-2</v>
      </c>
      <c r="Z90" s="65">
        <f t="shared" ref="Z90:Z92" si="222">IFERROR(N90/N78-1, "n/a")</f>
        <v>-0.44931379439866492</v>
      </c>
      <c r="AA90" s="65">
        <f t="shared" ref="AA90:AA92" si="223">IFERROR(O90/O78-1, "n/a")</f>
        <v>1.30714963701862</v>
      </c>
      <c r="AB90" s="65">
        <f t="shared" ref="AB90:AB92" si="224">IFERROR(P90/P78-1, "n/a")</f>
        <v>0.59151065598325014</v>
      </c>
      <c r="AD90" s="65">
        <f t="shared" ref="AD90:AD92" si="225">IFERROR(F90/F89-1, "n/a")</f>
        <v>-8.4347115493560998E-2</v>
      </c>
      <c r="AE90" s="65">
        <f t="shared" ref="AE90:AE92" si="226">IFERROR(G90/G89-1, "n/a")</f>
        <v>-0.13896445070030417</v>
      </c>
      <c r="AF90" s="65">
        <f t="shared" ref="AF90:AF92" si="227">IFERROR(H90/H89-1, "n/a")</f>
        <v>1.5591666747062902</v>
      </c>
      <c r="AG90" s="65"/>
      <c r="AH90" s="65">
        <f t="shared" ref="AH90:AH92" si="228">IFERROR(J90/J89-1, "n/a")</f>
        <v>-0.33812231853660202</v>
      </c>
      <c r="AI90" s="65">
        <f t="shared" ref="AI90:AI92" si="229">IFERROR(K90/K89-1, "n/a")</f>
        <v>1.4938983691297936</v>
      </c>
      <c r="AJ90" s="65">
        <f t="shared" ref="AJ90:AJ92" si="230">IFERROR(L90/L89-1, "n/a")</f>
        <v>-1</v>
      </c>
      <c r="AK90" s="65">
        <f t="shared" ref="AK90:AK92" si="231">IFERROR(M90/M89-1, "n/a")</f>
        <v>-0.87547307892812343</v>
      </c>
      <c r="AL90" s="65">
        <f t="shared" ref="AL90:AL92" si="232">IFERROR(N90/N89-1, "n/a")</f>
        <v>-0.74941497030915905</v>
      </c>
      <c r="AM90" s="65">
        <f t="shared" ref="AM90:AM92" si="233">IFERROR(O90/O89-1, "n/a")</f>
        <v>10.284674178935791</v>
      </c>
      <c r="AN90" s="65">
        <f t="shared" ref="AN90:AN92" si="234">IFERROR(P90/P89-1, "n/a")</f>
        <v>-0.22093808115782909</v>
      </c>
    </row>
    <row r="91" spans="1:40" x14ac:dyDescent="0.2">
      <c r="A91" s="53">
        <v>44409</v>
      </c>
      <c r="B91" s="42">
        <v>9.4189710000000026</v>
      </c>
      <c r="C91" s="42">
        <v>15.666002000000001</v>
      </c>
      <c r="D91" s="68">
        <f t="shared" si="170"/>
        <v>25.084973000000005</v>
      </c>
      <c r="F91" s="42">
        <v>2.7675850000000008</v>
      </c>
      <c r="G91" s="42">
        <v>4.6152299999999995</v>
      </c>
      <c r="H91" s="42">
        <f t="shared" si="181"/>
        <v>2.0361560000000019</v>
      </c>
      <c r="J91" s="42">
        <v>7.6267430000000029</v>
      </c>
      <c r="K91" s="42">
        <v>3.0167150000000009</v>
      </c>
      <c r="L91" s="42">
        <v>0.45039600000000002</v>
      </c>
      <c r="M91" s="42">
        <v>0.39842899999999998</v>
      </c>
      <c r="N91" s="42">
        <v>1.5491280000000001</v>
      </c>
      <c r="O91" s="42">
        <v>1.5139269999999998</v>
      </c>
      <c r="P91" s="42">
        <f t="shared" si="204"/>
        <v>1.1106639999999981</v>
      </c>
      <c r="R91" s="65">
        <f t="shared" si="215"/>
        <v>1.5863540023475067</v>
      </c>
      <c r="S91" s="65">
        <f t="shared" si="216"/>
        <v>0.6764366146022518</v>
      </c>
      <c r="T91" s="65">
        <f t="shared" si="217"/>
        <v>6.178081032774819</v>
      </c>
      <c r="U91" s="65"/>
      <c r="V91" s="65">
        <f t="shared" si="218"/>
        <v>4.9520781857997553</v>
      </c>
      <c r="W91" s="65">
        <f t="shared" si="219"/>
        <v>0.36939039347932523</v>
      </c>
      <c r="X91" s="65" t="str">
        <f t="shared" si="220"/>
        <v>n/a</v>
      </c>
      <c r="Y91" s="65">
        <f t="shared" si="221"/>
        <v>-0.73638763546863217</v>
      </c>
      <c r="Z91" s="65">
        <f t="shared" si="222"/>
        <v>1.5328938332646613</v>
      </c>
      <c r="AA91" s="65" t="str">
        <f t="shared" si="223"/>
        <v>n/a</v>
      </c>
      <c r="AB91" s="65">
        <f t="shared" si="224"/>
        <v>-0.62804485977302282</v>
      </c>
      <c r="AD91" s="65">
        <f t="shared" si="225"/>
        <v>0.17281831769411737</v>
      </c>
      <c r="AE91" s="65">
        <f t="shared" si="226"/>
        <v>-0.22918914405010449</v>
      </c>
      <c r="AF91" s="65">
        <f t="shared" si="227"/>
        <v>-0.59600488169663224</v>
      </c>
      <c r="AG91" s="65"/>
      <c r="AH91" s="65">
        <f t="shared" si="228"/>
        <v>0.15905394182043042</v>
      </c>
      <c r="AI91" s="65">
        <f t="shared" si="229"/>
        <v>-0.54564520710565367</v>
      </c>
      <c r="AJ91" s="65" t="str">
        <f t="shared" si="230"/>
        <v>n/a</v>
      </c>
      <c r="AK91" s="65">
        <f t="shared" si="231"/>
        <v>-0.66405649241146714</v>
      </c>
      <c r="AL91" s="65">
        <f t="shared" si="232"/>
        <v>0.86354761758687504</v>
      </c>
      <c r="AM91" s="65">
        <f t="shared" si="233"/>
        <v>-0.59131003328257314</v>
      </c>
      <c r="AN91" s="65">
        <f t="shared" si="234"/>
        <v>-0.70554475058908794</v>
      </c>
    </row>
    <row r="92" spans="1:40" x14ac:dyDescent="0.2">
      <c r="A92" s="53">
        <v>44440</v>
      </c>
      <c r="B92" s="42">
        <v>10.441008999999998</v>
      </c>
      <c r="C92" s="42">
        <v>30.580783999999969</v>
      </c>
      <c r="D92" s="68">
        <f t="shared" si="170"/>
        <v>41.021792999999967</v>
      </c>
      <c r="F92" s="42">
        <v>2.108943</v>
      </c>
      <c r="G92" s="42">
        <v>5.9500599999999997</v>
      </c>
      <c r="H92" s="42">
        <f t="shared" si="181"/>
        <v>2.382005999999997</v>
      </c>
      <c r="J92" s="42">
        <v>12.227976000000002</v>
      </c>
      <c r="K92" s="42">
        <v>7.3597210000000031</v>
      </c>
      <c r="L92" s="42">
        <v>0</v>
      </c>
      <c r="M92" s="42">
        <v>1.954034</v>
      </c>
      <c r="N92" s="42">
        <v>3.8633560000000005</v>
      </c>
      <c r="O92" s="42">
        <v>1.811693</v>
      </c>
      <c r="P92" s="42">
        <f t="shared" si="204"/>
        <v>3.3640039999999622</v>
      </c>
      <c r="R92" s="65">
        <f t="shared" si="215"/>
        <v>0.29683824872295794</v>
      </c>
      <c r="S92" s="65">
        <f t="shared" si="216"/>
        <v>3.3953564819773732</v>
      </c>
      <c r="T92" s="65">
        <f t="shared" si="217"/>
        <v>0.56734224957131585</v>
      </c>
      <c r="U92" s="65"/>
      <c r="V92" s="65">
        <f t="shared" si="218"/>
        <v>6.7114543195706613</v>
      </c>
      <c r="W92" s="65">
        <f t="shared" si="219"/>
        <v>3.1024657534246591</v>
      </c>
      <c r="X92" s="65" t="str">
        <f t="shared" si="220"/>
        <v>n/a</v>
      </c>
      <c r="Y92" s="65">
        <f t="shared" si="221"/>
        <v>1.8735794117647058</v>
      </c>
      <c r="Z92" s="65">
        <f t="shared" si="222"/>
        <v>0.36020826203724443</v>
      </c>
      <c r="AA92" s="65">
        <f t="shared" si="223"/>
        <v>0.90756934273521472</v>
      </c>
      <c r="AB92" s="65">
        <f t="shared" si="224"/>
        <v>-0.81675921295887965</v>
      </c>
      <c r="AD92" s="65">
        <f t="shared" si="225"/>
        <v>-0.23798437988354493</v>
      </c>
      <c r="AE92" s="65">
        <f t="shared" si="226"/>
        <v>0.28922285563233041</v>
      </c>
      <c r="AF92" s="65">
        <f t="shared" si="227"/>
        <v>0.16985437265120895</v>
      </c>
      <c r="AG92" s="65"/>
      <c r="AH92" s="65">
        <f t="shared" si="228"/>
        <v>0.60330248442880485</v>
      </c>
      <c r="AI92" s="65">
        <f t="shared" si="229"/>
        <v>1.4396474310632597</v>
      </c>
      <c r="AJ92" s="65">
        <f t="shared" si="230"/>
        <v>-1</v>
      </c>
      <c r="AK92" s="65">
        <f t="shared" si="231"/>
        <v>3.904346822143971</v>
      </c>
      <c r="AL92" s="65">
        <f t="shared" si="232"/>
        <v>1.4938907566062976</v>
      </c>
      <c r="AM92" s="65">
        <f t="shared" si="233"/>
        <v>0.19668451649253904</v>
      </c>
      <c r="AN92" s="65">
        <f t="shared" si="234"/>
        <v>2.0288223981329798</v>
      </c>
    </row>
    <row r="93" spans="1:40" x14ac:dyDescent="0.2">
      <c r="A93" s="53">
        <v>44471</v>
      </c>
      <c r="B93" s="42">
        <v>15.389871999999999</v>
      </c>
      <c r="C93" s="42">
        <v>30.202954000000002</v>
      </c>
      <c r="D93" s="68">
        <f t="shared" si="170"/>
        <v>45.592826000000002</v>
      </c>
      <c r="F93" s="42">
        <v>2.731996000000001</v>
      </c>
      <c r="G93" s="42">
        <v>11.257485999999998</v>
      </c>
      <c r="H93" s="42">
        <f t="shared" si="181"/>
        <v>1.4003899999999998</v>
      </c>
      <c r="J93" s="42">
        <v>9.5468109999999982</v>
      </c>
      <c r="K93" s="42">
        <v>9.7185020000000026</v>
      </c>
      <c r="L93" s="42">
        <v>0</v>
      </c>
      <c r="M93" s="42">
        <v>3.0496070000000004</v>
      </c>
      <c r="N93" s="42">
        <v>1.6606860000000003</v>
      </c>
      <c r="O93" s="42">
        <v>0.8408540000000001</v>
      </c>
      <c r="P93" s="42">
        <f t="shared" si="204"/>
        <v>5.386493999999999</v>
      </c>
      <c r="R93" s="65">
        <f t="shared" ref="R93:R94" si="235">IFERROR(F93/F81-1, "n/a")</f>
        <v>0.41719928434443854</v>
      </c>
      <c r="S93" s="65">
        <f t="shared" ref="S93:S94" si="236">IFERROR(G93/G81-1, "n/a")</f>
        <v>1.4621881142491695</v>
      </c>
      <c r="T93" s="65">
        <f t="shared" ref="T93:T94" si="237">IFERROR(H93/H81-1, "n/a")</f>
        <v>-0.38583157174559446</v>
      </c>
      <c r="U93" s="65"/>
      <c r="V93" s="65">
        <f t="shared" ref="V93:V94" si="238">IFERROR(J93/J81-1, "n/a")</f>
        <v>2.4782813517873765</v>
      </c>
      <c r="W93" s="65">
        <f t="shared" ref="W93:W94" si="239">IFERROR(K93/K81-1, "n/a")</f>
        <v>2.9748669523122415</v>
      </c>
      <c r="X93" s="65">
        <f t="shared" ref="X93:X94" si="240">IFERROR(L93/L81-1, "n/a")</f>
        <v>-1</v>
      </c>
      <c r="Y93" s="65">
        <f t="shared" ref="Y93:Y94" si="241">IFERROR(M93/M81-1, "n/a")</f>
        <v>-0.87377815477214615</v>
      </c>
      <c r="Z93" s="65">
        <f t="shared" ref="Z93:Z94" si="242">IFERROR(N93/N81-1, "n/a")</f>
        <v>-0.27938222571100135</v>
      </c>
      <c r="AA93" s="65">
        <f t="shared" ref="AA93:AA94" si="243">IFERROR(O93/O81-1, "n/a")</f>
        <v>-0.74995940967090613</v>
      </c>
      <c r="AB93" s="65">
        <f t="shared" ref="AB93:AB94" si="244">IFERROR(P93/P81-1, "n/a")</f>
        <v>0.89730685331316473</v>
      </c>
      <c r="AD93" s="65">
        <f t="shared" ref="AD93:AD94" si="245">IFERROR(F93/F92-1, "n/a")</f>
        <v>0.29543377891199563</v>
      </c>
      <c r="AE93" s="65">
        <f t="shared" ref="AE93:AE94" si="246">IFERROR(G93/G92-1, "n/a")</f>
        <v>0.89199537483655611</v>
      </c>
      <c r="AF93" s="65">
        <f t="shared" ref="AF93:AF94" si="247">IFERROR(H93/H92-1, "n/a")</f>
        <v>-0.41209635911916187</v>
      </c>
      <c r="AG93" s="65"/>
      <c r="AH93" s="65">
        <f t="shared" ref="AH93:AH94" si="248">IFERROR(J93/J92-1, "n/a")</f>
        <v>-0.21926482354888521</v>
      </c>
      <c r="AI93" s="65">
        <f t="shared" ref="AI93:AI94" si="249">IFERROR(K93/K92-1, "n/a")</f>
        <v>0.32049869825228416</v>
      </c>
      <c r="AJ93" s="65" t="str">
        <f t="shared" ref="AJ93:AJ94" si="250">IFERROR(L93/L92-1, "n/a")</f>
        <v>n/a</v>
      </c>
      <c r="AK93" s="65">
        <f t="shared" ref="AK93:AK94" si="251">IFERROR(M93/M92-1, "n/a")</f>
        <v>0.56067243456357474</v>
      </c>
      <c r="AL93" s="65">
        <f t="shared" ref="AL93:AL94" si="252">IFERROR(N93/N92-1, "n/a")</f>
        <v>-0.57014419587529597</v>
      </c>
      <c r="AM93" s="65">
        <f t="shared" ref="AM93:AM94" si="253">IFERROR(O93/O92-1, "n/a")</f>
        <v>-0.53587390358079423</v>
      </c>
      <c r="AN93" s="65">
        <f t="shared" ref="AN93:AN94" si="254">IFERROR(P93/P92-1, "n/a")</f>
        <v>0.60121509962534514</v>
      </c>
    </row>
    <row r="94" spans="1:40" x14ac:dyDescent="0.2">
      <c r="A94" s="53">
        <v>44503</v>
      </c>
      <c r="B94" s="42">
        <v>23.443909000000005</v>
      </c>
      <c r="C94" s="42">
        <v>31.310782000000003</v>
      </c>
      <c r="D94" s="68">
        <f>SUM(B94:C94)</f>
        <v>54.754691000000008</v>
      </c>
      <c r="F94" s="42">
        <v>3.3536430000000008</v>
      </c>
      <c r="G94" s="42">
        <v>18.185628000000005</v>
      </c>
      <c r="H94" s="42">
        <f t="shared" si="181"/>
        <v>1.9046379999999985</v>
      </c>
      <c r="J94" s="42">
        <v>8.5265209999999989</v>
      </c>
      <c r="K94" s="42">
        <v>5.5457230000000015</v>
      </c>
      <c r="L94" s="42">
        <v>0</v>
      </c>
      <c r="M94" s="42">
        <v>2.1995290000000001</v>
      </c>
      <c r="N94" s="42">
        <v>4.101818999999999</v>
      </c>
      <c r="O94" s="42">
        <v>3.6099570000000001</v>
      </c>
      <c r="P94" s="42">
        <f t="shared" si="204"/>
        <v>7.3272329999999997</v>
      </c>
      <c r="R94" s="65">
        <f t="shared" si="235"/>
        <v>0.71550265383875677</v>
      </c>
      <c r="S94" s="65">
        <f t="shared" si="236"/>
        <v>13.689521809369955</v>
      </c>
      <c r="T94" s="65">
        <f t="shared" si="237"/>
        <v>6.529969439513561</v>
      </c>
      <c r="U94" s="65"/>
      <c r="V94" s="65">
        <f t="shared" si="238"/>
        <v>12.9438437259808</v>
      </c>
      <c r="W94" s="65" t="str">
        <f t="shared" si="239"/>
        <v>n/a</v>
      </c>
      <c r="X94" s="65">
        <f t="shared" si="240"/>
        <v>-1</v>
      </c>
      <c r="Y94" s="65">
        <f t="shared" si="241"/>
        <v>-0.67486637102734659</v>
      </c>
      <c r="Z94" s="65">
        <f t="shared" si="242"/>
        <v>1.7371188917582518</v>
      </c>
      <c r="AA94" s="65">
        <f t="shared" si="243"/>
        <v>15.583931311386543</v>
      </c>
      <c r="AB94" s="65">
        <f t="shared" si="244"/>
        <v>2.534496057283357</v>
      </c>
      <c r="AD94" s="65">
        <f t="shared" si="245"/>
        <v>0.22754315892116961</v>
      </c>
      <c r="AE94" s="65">
        <f t="shared" si="246"/>
        <v>0.61542532675590333</v>
      </c>
      <c r="AF94" s="65">
        <f t="shared" si="247"/>
        <v>0.36007683573861482</v>
      </c>
      <c r="AG94" s="65"/>
      <c r="AH94" s="65">
        <f t="shared" si="248"/>
        <v>-0.10687233674155694</v>
      </c>
      <c r="AI94" s="65">
        <f t="shared" si="249"/>
        <v>-0.42936442262398056</v>
      </c>
      <c r="AJ94" s="65" t="str">
        <f t="shared" si="250"/>
        <v>n/a</v>
      </c>
      <c r="AK94" s="65">
        <f t="shared" si="251"/>
        <v>-0.2787500159856664</v>
      </c>
      <c r="AL94" s="65">
        <f t="shared" si="252"/>
        <v>1.469954585032931</v>
      </c>
      <c r="AM94" s="65">
        <f t="shared" si="253"/>
        <v>3.2932031006571885</v>
      </c>
      <c r="AN94" s="65">
        <f t="shared" si="254"/>
        <v>0.36029725457783868</v>
      </c>
    </row>
    <row r="95" spans="1:40" x14ac:dyDescent="0.2">
      <c r="A95" s="53">
        <v>44534</v>
      </c>
      <c r="B95" s="42">
        <v>13.760907999999997</v>
      </c>
      <c r="C95" s="42">
        <v>23.412038999999996</v>
      </c>
      <c r="D95" s="68">
        <f>SUM(B95:C95)</f>
        <v>37.172946999999994</v>
      </c>
      <c r="F95" s="42">
        <v>3.6127400000000001</v>
      </c>
      <c r="G95" s="42">
        <v>8.0270759999999974</v>
      </c>
      <c r="H95" s="42">
        <f t="shared" si="181"/>
        <v>2.1210919999999991</v>
      </c>
      <c r="J95" s="42">
        <v>6.1244839999999998</v>
      </c>
      <c r="K95" s="42">
        <v>2.8383299999999996</v>
      </c>
      <c r="L95" s="42">
        <v>0</v>
      </c>
      <c r="M95" s="42">
        <v>2.8558379999999999</v>
      </c>
      <c r="N95" s="42">
        <v>2.4352239999999998</v>
      </c>
      <c r="O95" s="42">
        <v>3.0653880000000009</v>
      </c>
      <c r="P95" s="42">
        <f t="shared" si="204"/>
        <v>6.0927749999999961</v>
      </c>
      <c r="R95" s="65">
        <f t="shared" ref="R95" si="255">IFERROR(F95/F83-1, "n/a")</f>
        <v>0.47157193360056815</v>
      </c>
      <c r="S95" s="65">
        <f t="shared" ref="S95" si="256">IFERROR(G95/G83-1, "n/a")</f>
        <v>3.2282261845189488</v>
      </c>
      <c r="T95" s="65">
        <f t="shared" ref="T95" si="257">IFERROR(H95/H83-1, "n/a")</f>
        <v>7.5937492403309221</v>
      </c>
      <c r="U95" s="65"/>
      <c r="V95" s="65">
        <f t="shared" ref="V95" si="258">IFERROR(J95/J83-1, "n/a")</f>
        <v>2.477550167532673</v>
      </c>
      <c r="W95" s="65">
        <f t="shared" ref="W95" si="259">IFERROR(K95/K83-1, "n/a")</f>
        <v>0.11150402139102766</v>
      </c>
      <c r="X95" s="65" t="str">
        <f t="shared" ref="X95" si="260">IFERROR(L95/L83-1, "n/a")</f>
        <v>n/a</v>
      </c>
      <c r="Y95" s="65">
        <f t="shared" ref="Y95" si="261">IFERROR(M95/M83-1, "n/a")</f>
        <v>-0.44908066873363162</v>
      </c>
      <c r="Z95" s="65">
        <f t="shared" ref="Z95" si="262">IFERROR(N95/N83-1, "n/a")</f>
        <v>2.8859998787232755</v>
      </c>
      <c r="AA95" s="65">
        <f t="shared" ref="AA95" si="263">IFERROR(O95/O83-1, "n/a")</f>
        <v>10.157292451491033</v>
      </c>
      <c r="AB95" s="65">
        <f t="shared" ref="AB95" si="264">IFERROR(P95/P83-1, "n/a")</f>
        <v>1.6644703180252201</v>
      </c>
      <c r="AD95" s="65">
        <f t="shared" ref="AD95" si="265">IFERROR(F95/F94-1, "n/a")</f>
        <v>7.7258372462423397E-2</v>
      </c>
      <c r="AE95" s="65">
        <f t="shared" ref="AE95" si="266">IFERROR(G95/G94-1, "n/a")</f>
        <v>-0.55860331026236787</v>
      </c>
      <c r="AF95" s="65">
        <f t="shared" ref="AF95" si="267">IFERROR(H95/H94-1, "n/a")</f>
        <v>0.11364574265556016</v>
      </c>
      <c r="AG95" s="65"/>
      <c r="AH95" s="65">
        <f t="shared" ref="AH95" si="268">IFERROR(J95/J94-1, "n/a")</f>
        <v>-0.28171360863357975</v>
      </c>
      <c r="AI95" s="65">
        <f t="shared" ref="AI95" si="269">IFERROR(K95/K94-1, "n/a")</f>
        <v>-0.48819477640697184</v>
      </c>
      <c r="AJ95" s="65" t="str">
        <f t="shared" ref="AJ95" si="270">IFERROR(L95/L94-1, "n/a")</f>
        <v>n/a</v>
      </c>
      <c r="AK95" s="65">
        <f t="shared" ref="AK95" si="271">IFERROR(M95/M94-1, "n/a")</f>
        <v>0.29838615449034767</v>
      </c>
      <c r="AL95" s="65">
        <f t="shared" ref="AL95" si="272">IFERROR(N95/N94-1, "n/a")</f>
        <v>-0.40630632409669942</v>
      </c>
      <c r="AM95" s="65">
        <f t="shared" ref="AM95" si="273">IFERROR(O95/O94-1, "n/a")</f>
        <v>-0.15085193535546249</v>
      </c>
      <c r="AN95" s="65">
        <f t="shared" ref="AN95" si="274">IFERROR(P95/P94-1, "n/a")</f>
        <v>-0.16847533031909911</v>
      </c>
    </row>
  </sheetData>
  <mergeCells count="8">
    <mergeCell ref="AD16:AN16"/>
    <mergeCell ref="AD18:AF18"/>
    <mergeCell ref="AH18:AN18"/>
    <mergeCell ref="F18:H18"/>
    <mergeCell ref="J18:P18"/>
    <mergeCell ref="R18:T18"/>
    <mergeCell ref="V18:AB18"/>
    <mergeCell ref="R16:AB16"/>
  </mergeCells>
  <phoneticPr fontId="45" type="noConversion"/>
  <pageMargins left="0.75" right="0.75" top="1.25" bottom="0.75" header="0.4" footer="0.5"/>
  <pageSetup scale="9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79"/>
  <sheetViews>
    <sheetView zoomScaleNormal="100" zoomScaleSheetLayoutView="100" workbookViewId="0">
      <pane ySplit="18" topLeftCell="A19" activePane="bottomLeft" state="frozen"/>
      <selection pane="bottomLeft" activeCell="A7" sqref="A7"/>
    </sheetView>
  </sheetViews>
  <sheetFormatPr defaultColWidth="9.109375" defaultRowHeight="11.4" x14ac:dyDescent="0.2"/>
  <cols>
    <col min="1" max="1" width="9.109375" style="69"/>
    <col min="2" max="2" width="7.33203125" style="42" customWidth="1"/>
    <col min="3" max="3" width="7.6640625" style="42" customWidth="1"/>
    <col min="4" max="4" width="7.44140625" style="42" customWidth="1"/>
    <col min="5" max="5" width="2.6640625" style="42" customWidth="1"/>
    <col min="6" max="6" width="7.44140625" style="42" customWidth="1"/>
    <col min="7" max="7" width="13" style="42" customWidth="1"/>
    <col min="8" max="8" width="5.6640625" style="42" customWidth="1"/>
    <col min="9" max="9" width="2.6640625" style="42" customWidth="1"/>
    <col min="10" max="10" width="7" style="42" customWidth="1"/>
    <col min="11" max="11" width="9" style="42" customWidth="1"/>
    <col min="12" max="12" width="14.6640625" style="42" customWidth="1"/>
    <col min="13" max="13" width="7.6640625" style="42" customWidth="1"/>
    <col min="14" max="14" width="8.44140625" style="42" customWidth="1"/>
    <col min="15" max="15" width="8.109375" style="42" customWidth="1"/>
    <col min="16" max="16" width="6.6640625" style="42" customWidth="1"/>
    <col min="17" max="17" width="2.6640625" style="34" customWidth="1"/>
    <col min="18" max="18" width="7.33203125" style="34" customWidth="1"/>
    <col min="19" max="19" width="10.88671875" style="34" customWidth="1"/>
    <col min="20" max="20" width="6.44140625" style="34" customWidth="1"/>
    <col min="21" max="21" width="2.6640625" style="34" customWidth="1"/>
    <col min="22" max="22" width="7.33203125" style="34" customWidth="1"/>
    <col min="23" max="23" width="9" style="34" customWidth="1"/>
    <col min="24" max="24" width="14.33203125" style="34" customWidth="1"/>
    <col min="25" max="25" width="8.109375" style="34" customWidth="1"/>
    <col min="26" max="26" width="7.5546875" style="34" customWidth="1"/>
    <col min="27" max="27" width="7.88671875" style="34" customWidth="1"/>
    <col min="28" max="28" width="7.44140625" style="34" customWidth="1"/>
    <col min="29" max="29" width="2.6640625" style="34" customWidth="1"/>
    <col min="30" max="30" width="7.33203125" style="34" customWidth="1"/>
    <col min="31" max="31" width="10.88671875" style="34" customWidth="1"/>
    <col min="32" max="32" width="6.88671875" style="34" customWidth="1"/>
    <col min="33" max="33" width="2.6640625" style="34" customWidth="1"/>
    <col min="34" max="34" width="7.44140625" style="34" customWidth="1"/>
    <col min="35" max="35" width="9" style="34" customWidth="1"/>
    <col min="36" max="36" width="14" style="34" customWidth="1"/>
    <col min="37" max="37" width="8.5546875" style="34" customWidth="1"/>
    <col min="38" max="38" width="10.5546875" style="34" customWidth="1"/>
    <col min="39" max="39" width="7.5546875" style="34" customWidth="1"/>
    <col min="40" max="40" width="8" style="34" customWidth="1"/>
    <col min="41" max="16384" width="9.109375" style="34"/>
  </cols>
  <sheetData>
    <row r="1" spans="1:40" s="4" customFormat="1" ht="13.2" x14ac:dyDescent="0.25">
      <c r="A1" s="21" t="s">
        <v>70</v>
      </c>
      <c r="B1" s="21" t="s">
        <v>23</v>
      </c>
      <c r="C1" s="76"/>
      <c r="D1" s="76"/>
      <c r="E1" s="76"/>
      <c r="F1" s="76"/>
      <c r="G1" s="76"/>
      <c r="H1" s="76"/>
      <c r="I1" s="76"/>
      <c r="J1" s="76"/>
      <c r="K1" s="76"/>
      <c r="L1" s="76"/>
      <c r="M1" s="76"/>
      <c r="N1" s="76"/>
      <c r="O1" s="76"/>
      <c r="P1" s="76"/>
    </row>
    <row r="2" spans="1:40" s="4" customFormat="1" ht="13.2" x14ac:dyDescent="0.25">
      <c r="A2" s="21" t="s">
        <v>71</v>
      </c>
      <c r="B2" s="21" t="s">
        <v>22</v>
      </c>
      <c r="C2" s="76"/>
      <c r="D2" s="76"/>
      <c r="E2" s="76"/>
      <c r="F2" s="76"/>
      <c r="G2" s="76"/>
      <c r="H2" s="76"/>
      <c r="I2" s="76"/>
      <c r="J2" s="76"/>
      <c r="K2" s="76"/>
      <c r="L2" s="76"/>
      <c r="M2" s="76"/>
      <c r="N2" s="76"/>
      <c r="O2" s="76"/>
      <c r="P2" s="76"/>
    </row>
    <row r="3" spans="1:40" s="4" customFormat="1" ht="13.2" x14ac:dyDescent="0.25">
      <c r="A3" s="21" t="s">
        <v>73</v>
      </c>
      <c r="B3" s="21" t="s">
        <v>96</v>
      </c>
      <c r="C3" s="76"/>
      <c r="D3" s="76"/>
      <c r="E3" s="76"/>
      <c r="F3" s="76"/>
      <c r="G3" s="76"/>
      <c r="H3" s="76"/>
      <c r="I3" s="76"/>
      <c r="J3" s="76"/>
      <c r="K3" s="76"/>
      <c r="L3" s="76"/>
      <c r="M3" s="76"/>
      <c r="N3" s="76"/>
      <c r="O3" s="76"/>
      <c r="P3" s="76"/>
    </row>
    <row r="4" spans="1:40" s="45" customFormat="1" ht="10.199999999999999" x14ac:dyDescent="0.2">
      <c r="A4" s="33" t="s">
        <v>94</v>
      </c>
      <c r="B4" s="74" t="s">
        <v>101</v>
      </c>
      <c r="C4" s="75"/>
      <c r="D4" s="75"/>
      <c r="E4" s="75"/>
      <c r="F4" s="75"/>
      <c r="G4" s="75"/>
      <c r="H4" s="75"/>
      <c r="I4" s="75"/>
      <c r="J4" s="75"/>
      <c r="K4" s="75"/>
      <c r="L4" s="75"/>
      <c r="M4" s="75"/>
      <c r="N4" s="75"/>
      <c r="O4" s="75"/>
      <c r="P4" s="75"/>
    </row>
    <row r="5" spans="1:40" s="45" customFormat="1" ht="10.199999999999999" x14ac:dyDescent="0.2">
      <c r="A5" s="33" t="s">
        <v>95</v>
      </c>
      <c r="B5" s="119" t="s">
        <v>156</v>
      </c>
      <c r="D5" s="46"/>
    </row>
    <row r="6" spans="1:40" s="45" customFormat="1" ht="10.199999999999999" x14ac:dyDescent="0.2">
      <c r="A6" s="33"/>
      <c r="B6" s="33" t="s">
        <v>36</v>
      </c>
      <c r="C6" s="75"/>
      <c r="D6" s="75"/>
      <c r="E6" s="75"/>
      <c r="F6" s="75"/>
      <c r="G6" s="75"/>
      <c r="H6" s="75"/>
      <c r="I6" s="75"/>
      <c r="J6" s="75"/>
      <c r="K6" s="75"/>
      <c r="L6" s="75"/>
      <c r="M6" s="75"/>
      <c r="N6" s="75"/>
      <c r="O6" s="75"/>
      <c r="P6" s="75"/>
    </row>
    <row r="7" spans="1:40" s="45" customFormat="1" ht="10.199999999999999" x14ac:dyDescent="0.2">
      <c r="A7" s="33"/>
      <c r="B7" s="33" t="s">
        <v>35</v>
      </c>
      <c r="C7" s="75"/>
      <c r="D7" s="75"/>
      <c r="E7" s="75"/>
      <c r="F7" s="75"/>
      <c r="G7" s="75"/>
      <c r="H7" s="75"/>
      <c r="I7" s="75"/>
      <c r="J7" s="75"/>
      <c r="K7" s="75"/>
      <c r="L7" s="75"/>
      <c r="M7" s="75"/>
      <c r="N7" s="75"/>
      <c r="O7" s="75"/>
      <c r="P7" s="75"/>
    </row>
    <row r="8" spans="1:40" s="45" customFormat="1" ht="10.199999999999999" x14ac:dyDescent="0.2">
      <c r="A8" s="33"/>
      <c r="B8" s="33" t="s">
        <v>52</v>
      </c>
      <c r="C8" s="75"/>
      <c r="D8" s="75"/>
      <c r="E8" s="75"/>
      <c r="F8" s="75"/>
      <c r="G8" s="75"/>
      <c r="H8" s="75"/>
      <c r="I8" s="75"/>
      <c r="J8" s="75"/>
      <c r="K8" s="75"/>
      <c r="L8" s="75"/>
      <c r="M8" s="75"/>
      <c r="N8" s="75"/>
      <c r="O8" s="75"/>
      <c r="P8" s="75"/>
    </row>
    <row r="9" spans="1:40" s="45" customFormat="1" ht="10.199999999999999" x14ac:dyDescent="0.2">
      <c r="A9" s="33"/>
      <c r="B9" s="33" t="s">
        <v>50</v>
      </c>
      <c r="C9" s="75"/>
      <c r="D9" s="75"/>
      <c r="E9" s="75"/>
      <c r="F9" s="75"/>
      <c r="G9" s="75"/>
      <c r="H9" s="75"/>
      <c r="I9" s="75"/>
      <c r="J9" s="75"/>
      <c r="K9" s="75"/>
      <c r="L9" s="75"/>
      <c r="M9" s="75"/>
      <c r="N9" s="75"/>
      <c r="O9" s="75"/>
      <c r="P9" s="75"/>
    </row>
    <row r="10" spans="1:40" s="45" customFormat="1" ht="10.199999999999999" x14ac:dyDescent="0.2">
      <c r="A10" s="33"/>
      <c r="B10" s="33" t="s">
        <v>127</v>
      </c>
      <c r="C10" s="75"/>
      <c r="D10" s="75"/>
      <c r="E10" s="75"/>
      <c r="F10" s="75"/>
      <c r="G10" s="75"/>
      <c r="H10" s="75"/>
      <c r="I10" s="75"/>
      <c r="J10" s="75"/>
      <c r="K10" s="75"/>
      <c r="L10" s="75"/>
      <c r="M10" s="75"/>
      <c r="N10" s="75"/>
      <c r="O10" s="75"/>
      <c r="P10" s="75"/>
    </row>
    <row r="11" spans="1:40" s="45" customFormat="1" ht="10.199999999999999" x14ac:dyDescent="0.2">
      <c r="A11" s="33"/>
      <c r="B11" s="33" t="s">
        <v>40</v>
      </c>
      <c r="C11" s="75"/>
      <c r="D11" s="75"/>
      <c r="E11" s="75"/>
      <c r="F11" s="75"/>
      <c r="G11" s="75"/>
      <c r="H11" s="75"/>
      <c r="I11" s="75"/>
      <c r="J11" s="75"/>
      <c r="K11" s="75"/>
      <c r="L11" s="75"/>
      <c r="M11" s="75"/>
      <c r="N11" s="75"/>
      <c r="O11" s="75"/>
      <c r="P11" s="75"/>
    </row>
    <row r="12" spans="1:40" s="45" customFormat="1" ht="10.199999999999999" x14ac:dyDescent="0.2">
      <c r="A12" s="33"/>
      <c r="B12" s="33" t="s">
        <v>49</v>
      </c>
      <c r="C12" s="75"/>
      <c r="D12" s="75"/>
      <c r="E12" s="75"/>
      <c r="F12" s="75"/>
      <c r="G12" s="75"/>
      <c r="H12" s="75"/>
      <c r="I12" s="75"/>
      <c r="J12" s="75"/>
      <c r="K12" s="75"/>
      <c r="L12" s="75"/>
      <c r="M12" s="75"/>
      <c r="N12" s="75"/>
      <c r="O12" s="75"/>
      <c r="P12" s="75"/>
    </row>
    <row r="13" spans="1:40" s="45" customFormat="1" ht="10.199999999999999" x14ac:dyDescent="0.2">
      <c r="A13" s="33"/>
      <c r="B13" s="33" t="s">
        <v>59</v>
      </c>
      <c r="C13" s="75"/>
      <c r="D13" s="75"/>
      <c r="E13" s="75"/>
      <c r="F13" s="75"/>
      <c r="G13" s="75"/>
      <c r="H13" s="75"/>
      <c r="I13" s="75"/>
      <c r="J13" s="75"/>
      <c r="K13" s="75"/>
      <c r="L13" s="75"/>
      <c r="M13" s="75"/>
      <c r="N13" s="75"/>
      <c r="O13" s="75"/>
      <c r="P13" s="75"/>
    </row>
    <row r="14" spans="1:40" s="45" customFormat="1" ht="10.199999999999999" x14ac:dyDescent="0.2">
      <c r="A14" s="33"/>
      <c r="B14" s="33" t="s">
        <v>28</v>
      </c>
      <c r="C14" s="75"/>
      <c r="D14" s="75"/>
      <c r="E14" s="75"/>
      <c r="F14" s="75"/>
      <c r="G14" s="75"/>
      <c r="H14" s="75"/>
      <c r="I14" s="75"/>
      <c r="J14" s="75"/>
      <c r="K14" s="75"/>
      <c r="L14" s="75"/>
      <c r="M14" s="75"/>
      <c r="N14" s="75"/>
      <c r="O14" s="75"/>
      <c r="P14" s="75"/>
    </row>
    <row r="15" spans="1:40" ht="12" x14ac:dyDescent="0.25">
      <c r="A15" s="84"/>
    </row>
    <row r="16" spans="1:40" ht="12.75" customHeight="1" x14ac:dyDescent="0.25">
      <c r="A16" s="84"/>
      <c r="R16" s="127" t="s">
        <v>110</v>
      </c>
      <c r="S16" s="127"/>
      <c r="T16" s="127"/>
      <c r="U16" s="127"/>
      <c r="V16" s="127"/>
      <c r="W16" s="127"/>
      <c r="X16" s="127"/>
      <c r="Y16" s="127"/>
      <c r="Z16" s="127"/>
      <c r="AA16" s="127"/>
      <c r="AB16" s="127"/>
      <c r="AD16" s="127" t="s">
        <v>126</v>
      </c>
      <c r="AE16" s="127"/>
      <c r="AF16" s="127"/>
      <c r="AG16" s="127"/>
      <c r="AH16" s="127"/>
      <c r="AI16" s="127"/>
      <c r="AJ16" s="127"/>
      <c r="AK16" s="127"/>
      <c r="AL16" s="127"/>
      <c r="AM16" s="127"/>
      <c r="AN16" s="127"/>
    </row>
    <row r="17" spans="1:40" ht="12.75" customHeight="1" x14ac:dyDescent="0.25">
      <c r="F17" s="123" t="s">
        <v>14</v>
      </c>
      <c r="G17" s="123"/>
      <c r="H17" s="123"/>
      <c r="I17" s="50"/>
      <c r="J17" s="123" t="s">
        <v>2</v>
      </c>
      <c r="K17" s="123"/>
      <c r="L17" s="123"/>
      <c r="M17" s="123"/>
      <c r="N17" s="123"/>
      <c r="O17" s="123"/>
      <c r="P17" s="123"/>
      <c r="R17" s="125" t="s">
        <v>14</v>
      </c>
      <c r="S17" s="125"/>
      <c r="T17" s="125"/>
      <c r="U17" s="57"/>
      <c r="V17" s="125" t="s">
        <v>2</v>
      </c>
      <c r="W17" s="125"/>
      <c r="X17" s="125"/>
      <c r="Y17" s="125"/>
      <c r="Z17" s="125"/>
      <c r="AA17" s="125"/>
      <c r="AB17" s="125"/>
      <c r="AD17" s="125" t="s">
        <v>14</v>
      </c>
      <c r="AE17" s="125"/>
      <c r="AF17" s="125"/>
      <c r="AG17" s="57"/>
      <c r="AH17" s="125" t="s">
        <v>2</v>
      </c>
      <c r="AI17" s="125"/>
      <c r="AJ17" s="125"/>
      <c r="AK17" s="125"/>
      <c r="AL17" s="125"/>
      <c r="AM17" s="125"/>
      <c r="AN17" s="125"/>
    </row>
    <row r="18" spans="1:40" ht="36" x14ac:dyDescent="0.25">
      <c r="A18" s="70" t="s">
        <v>21</v>
      </c>
      <c r="B18" s="72" t="s">
        <v>14</v>
      </c>
      <c r="C18" s="72" t="s">
        <v>2</v>
      </c>
      <c r="D18" s="72" t="s">
        <v>1</v>
      </c>
      <c r="E18" s="72"/>
      <c r="F18" s="73" t="s">
        <v>20</v>
      </c>
      <c r="G18" s="73" t="s">
        <v>19</v>
      </c>
      <c r="H18" s="73" t="s">
        <v>26</v>
      </c>
      <c r="I18" s="72"/>
      <c r="J18" s="73" t="s">
        <v>16</v>
      </c>
      <c r="K18" s="73" t="s">
        <v>51</v>
      </c>
      <c r="L18" s="72" t="s">
        <v>17</v>
      </c>
      <c r="M18" s="73" t="s">
        <v>43</v>
      </c>
      <c r="N18" s="73" t="s">
        <v>18</v>
      </c>
      <c r="O18" s="73" t="s">
        <v>44</v>
      </c>
      <c r="P18" s="72" t="s">
        <v>26</v>
      </c>
      <c r="R18" s="77" t="s">
        <v>20</v>
      </c>
      <c r="S18" s="77" t="s">
        <v>19</v>
      </c>
      <c r="T18" s="77" t="s">
        <v>26</v>
      </c>
      <c r="U18" s="82"/>
      <c r="V18" s="77" t="s">
        <v>16</v>
      </c>
      <c r="W18" s="77" t="s">
        <v>51</v>
      </c>
      <c r="X18" s="82" t="s">
        <v>17</v>
      </c>
      <c r="Y18" s="77" t="s">
        <v>43</v>
      </c>
      <c r="Z18" s="77" t="s">
        <v>18</v>
      </c>
      <c r="AA18" s="77" t="s">
        <v>44</v>
      </c>
      <c r="AB18" s="82" t="s">
        <v>26</v>
      </c>
      <c r="AD18" s="77" t="s">
        <v>20</v>
      </c>
      <c r="AE18" s="77" t="s">
        <v>19</v>
      </c>
      <c r="AF18" s="77" t="s">
        <v>26</v>
      </c>
      <c r="AG18" s="82"/>
      <c r="AH18" s="77" t="s">
        <v>16</v>
      </c>
      <c r="AI18" s="77" t="s">
        <v>51</v>
      </c>
      <c r="AJ18" s="82" t="s">
        <v>17</v>
      </c>
      <c r="AK18" s="77" t="s">
        <v>43</v>
      </c>
      <c r="AL18" s="77" t="s">
        <v>18</v>
      </c>
      <c r="AM18" s="77" t="s">
        <v>44</v>
      </c>
      <c r="AN18" s="82" t="s">
        <v>26</v>
      </c>
    </row>
    <row r="19" spans="1:40" x14ac:dyDescent="0.2">
      <c r="A19" s="78">
        <v>1980</v>
      </c>
      <c r="B19" s="68">
        <v>0</v>
      </c>
      <c r="C19" s="68">
        <v>0.66879999999999995</v>
      </c>
      <c r="D19" s="68">
        <f t="shared" ref="D19:D59" si="0">SUM(B19:C19)</f>
        <v>0.66879999999999995</v>
      </c>
      <c r="E19" s="68"/>
      <c r="F19" s="79">
        <v>0</v>
      </c>
      <c r="G19" s="79">
        <v>0</v>
      </c>
      <c r="H19" s="68">
        <f t="shared" ref="H19:H48" si="1">B19-SUM(F19:G19)</f>
        <v>0</v>
      </c>
      <c r="I19" s="68"/>
      <c r="J19" s="68">
        <v>0</v>
      </c>
      <c r="K19" s="68">
        <v>0</v>
      </c>
      <c r="L19" s="68">
        <v>0</v>
      </c>
      <c r="M19" s="68">
        <v>0</v>
      </c>
      <c r="N19" s="68">
        <v>0</v>
      </c>
      <c r="O19" s="68">
        <v>0</v>
      </c>
      <c r="P19" s="68">
        <f t="shared" ref="P19:P48" si="2">C19-SUM(J19:O19)</f>
        <v>0.66879999999999995</v>
      </c>
      <c r="R19" s="67" t="s">
        <v>111</v>
      </c>
      <c r="S19" s="67" t="s">
        <v>111</v>
      </c>
      <c r="T19" s="67" t="s">
        <v>111</v>
      </c>
      <c r="U19" s="67"/>
      <c r="V19" s="67" t="s">
        <v>111</v>
      </c>
      <c r="W19" s="67" t="s">
        <v>111</v>
      </c>
      <c r="X19" s="67" t="s">
        <v>111</v>
      </c>
      <c r="Y19" s="67" t="s">
        <v>111</v>
      </c>
      <c r="Z19" s="67" t="s">
        <v>111</v>
      </c>
      <c r="AA19" s="67" t="s">
        <v>111</v>
      </c>
      <c r="AB19" s="67" t="s">
        <v>111</v>
      </c>
      <c r="AD19" s="67" t="s">
        <v>111</v>
      </c>
      <c r="AE19" s="67" t="s">
        <v>111</v>
      </c>
      <c r="AF19" s="67" t="s">
        <v>111</v>
      </c>
      <c r="AG19" s="67"/>
      <c r="AH19" s="67" t="s">
        <v>111</v>
      </c>
      <c r="AI19" s="67" t="s">
        <v>111</v>
      </c>
      <c r="AJ19" s="67" t="s">
        <v>111</v>
      </c>
      <c r="AK19" s="67" t="s">
        <v>111</v>
      </c>
      <c r="AL19" s="67" t="s">
        <v>111</v>
      </c>
      <c r="AM19" s="67" t="s">
        <v>111</v>
      </c>
      <c r="AN19" s="67" t="s">
        <v>111</v>
      </c>
    </row>
    <row r="20" spans="1:40" x14ac:dyDescent="0.2">
      <c r="A20" s="78">
        <v>1981</v>
      </c>
      <c r="B20" s="68">
        <v>0</v>
      </c>
      <c r="C20" s="68">
        <v>0.66879999999999995</v>
      </c>
      <c r="D20" s="68">
        <f t="shared" si="0"/>
        <v>0.66879999999999995</v>
      </c>
      <c r="E20" s="68"/>
      <c r="F20" s="79">
        <v>0</v>
      </c>
      <c r="G20" s="79">
        <v>0</v>
      </c>
      <c r="H20" s="68">
        <f t="shared" si="1"/>
        <v>0</v>
      </c>
      <c r="I20" s="68"/>
      <c r="J20" s="68">
        <v>0</v>
      </c>
      <c r="K20" s="68">
        <v>0</v>
      </c>
      <c r="L20" s="68">
        <v>0</v>
      </c>
      <c r="M20" s="68">
        <v>0</v>
      </c>
      <c r="N20" s="68">
        <v>0</v>
      </c>
      <c r="O20" s="68">
        <v>0</v>
      </c>
      <c r="P20" s="68">
        <f t="shared" si="2"/>
        <v>0.66879999999999995</v>
      </c>
      <c r="R20" s="67" t="str">
        <f>IFERROR(F20/F19-1, "n/a")</f>
        <v>n/a</v>
      </c>
      <c r="S20" s="67" t="str">
        <f t="shared" ref="S20:T35" si="3">IFERROR(G20/G19-1, "n/a")</f>
        <v>n/a</v>
      </c>
      <c r="T20" s="67" t="str">
        <f t="shared" si="3"/>
        <v>n/a</v>
      </c>
      <c r="U20" s="67"/>
      <c r="V20" s="67" t="str">
        <f>IFERROR(J20/J19-1, "n/a")</f>
        <v>n/a</v>
      </c>
      <c r="W20" s="67" t="str">
        <f t="shared" ref="W20:AB35" si="4">IFERROR(K20/K19-1, "n/a")</f>
        <v>n/a</v>
      </c>
      <c r="X20" s="67" t="str">
        <f t="shared" si="4"/>
        <v>n/a</v>
      </c>
      <c r="Y20" s="67" t="str">
        <f t="shared" si="4"/>
        <v>n/a</v>
      </c>
      <c r="Z20" s="67" t="str">
        <f t="shared" si="4"/>
        <v>n/a</v>
      </c>
      <c r="AA20" s="67" t="str">
        <f t="shared" si="4"/>
        <v>n/a</v>
      </c>
      <c r="AB20" s="67">
        <f t="shared" si="4"/>
        <v>0</v>
      </c>
      <c r="AD20" s="67" t="s">
        <v>111</v>
      </c>
      <c r="AE20" s="67" t="s">
        <v>111</v>
      </c>
      <c r="AF20" s="67" t="s">
        <v>111</v>
      </c>
      <c r="AG20" s="67"/>
      <c r="AH20" s="67" t="s">
        <v>111</v>
      </c>
      <c r="AI20" s="67" t="s">
        <v>111</v>
      </c>
      <c r="AJ20" s="67" t="s">
        <v>111</v>
      </c>
      <c r="AK20" s="67" t="s">
        <v>111</v>
      </c>
      <c r="AL20" s="67" t="s">
        <v>111</v>
      </c>
      <c r="AM20" s="67" t="s">
        <v>111</v>
      </c>
      <c r="AN20" s="67" t="s">
        <v>111</v>
      </c>
    </row>
    <row r="21" spans="1:40" x14ac:dyDescent="0.2">
      <c r="A21" s="78">
        <v>1982</v>
      </c>
      <c r="B21" s="68">
        <v>0</v>
      </c>
      <c r="C21" s="68">
        <v>0.71919999999999995</v>
      </c>
      <c r="D21" s="68">
        <f t="shared" si="0"/>
        <v>0.71919999999999995</v>
      </c>
      <c r="E21" s="68"/>
      <c r="F21" s="79">
        <v>0</v>
      </c>
      <c r="G21" s="79">
        <v>0</v>
      </c>
      <c r="H21" s="68">
        <f t="shared" si="1"/>
        <v>0</v>
      </c>
      <c r="I21" s="68"/>
      <c r="J21" s="68">
        <v>0</v>
      </c>
      <c r="K21" s="68">
        <v>0</v>
      </c>
      <c r="L21" s="68">
        <v>5.0500000000000003E-2</v>
      </c>
      <c r="M21" s="68">
        <v>0</v>
      </c>
      <c r="N21" s="68">
        <v>0</v>
      </c>
      <c r="O21" s="68">
        <v>0</v>
      </c>
      <c r="P21" s="68">
        <f t="shared" si="2"/>
        <v>0.66869999999999996</v>
      </c>
      <c r="R21" s="67" t="str">
        <f t="shared" ref="R21:T42" si="5">IFERROR(F21/F20-1, "n/a")</f>
        <v>n/a</v>
      </c>
      <c r="S21" s="67" t="str">
        <f t="shared" si="3"/>
        <v>n/a</v>
      </c>
      <c r="T21" s="67" t="str">
        <f t="shared" si="3"/>
        <v>n/a</v>
      </c>
      <c r="U21" s="67"/>
      <c r="V21" s="67" t="str">
        <f t="shared" ref="V21:AB42" si="6">IFERROR(J21/J20-1, "n/a")</f>
        <v>n/a</v>
      </c>
      <c r="W21" s="67" t="str">
        <f t="shared" si="4"/>
        <v>n/a</v>
      </c>
      <c r="X21" s="67" t="str">
        <f t="shared" si="4"/>
        <v>n/a</v>
      </c>
      <c r="Y21" s="67" t="str">
        <f t="shared" si="4"/>
        <v>n/a</v>
      </c>
      <c r="Z21" s="67" t="str">
        <f t="shared" si="4"/>
        <v>n/a</v>
      </c>
      <c r="AA21" s="67" t="str">
        <f t="shared" si="4"/>
        <v>n/a</v>
      </c>
      <c r="AB21" s="67">
        <f t="shared" si="4"/>
        <v>-1.4952153110048272E-4</v>
      </c>
      <c r="AD21" s="67" t="s">
        <v>111</v>
      </c>
      <c r="AE21" s="67" t="s">
        <v>111</v>
      </c>
      <c r="AF21" s="67" t="s">
        <v>111</v>
      </c>
      <c r="AG21" s="67"/>
      <c r="AH21" s="67" t="s">
        <v>111</v>
      </c>
      <c r="AI21" s="67" t="s">
        <v>111</v>
      </c>
      <c r="AJ21" s="67" t="s">
        <v>111</v>
      </c>
      <c r="AK21" s="67" t="s">
        <v>111</v>
      </c>
      <c r="AL21" s="67" t="s">
        <v>111</v>
      </c>
      <c r="AM21" s="67" t="s">
        <v>111</v>
      </c>
      <c r="AN21" s="67" t="s">
        <v>111</v>
      </c>
    </row>
    <row r="22" spans="1:40" x14ac:dyDescent="0.2">
      <c r="A22" s="78">
        <v>1983</v>
      </c>
      <c r="B22" s="68">
        <v>0</v>
      </c>
      <c r="C22" s="68">
        <v>3.73</v>
      </c>
      <c r="D22" s="68">
        <f t="shared" si="0"/>
        <v>3.73</v>
      </c>
      <c r="E22" s="68"/>
      <c r="F22" s="79">
        <v>0</v>
      </c>
      <c r="G22" s="79">
        <v>0</v>
      </c>
      <c r="H22" s="68">
        <f t="shared" si="1"/>
        <v>0</v>
      </c>
      <c r="I22" s="68"/>
      <c r="J22" s="68">
        <v>0</v>
      </c>
      <c r="K22" s="68">
        <v>0</v>
      </c>
      <c r="L22" s="68">
        <v>3.0613000000000001</v>
      </c>
      <c r="M22" s="68">
        <v>0</v>
      </c>
      <c r="N22" s="68">
        <v>0</v>
      </c>
      <c r="O22" s="68">
        <v>0</v>
      </c>
      <c r="P22" s="68">
        <f t="shared" si="2"/>
        <v>0.66869999999999985</v>
      </c>
      <c r="R22" s="67" t="str">
        <f t="shared" si="5"/>
        <v>n/a</v>
      </c>
      <c r="S22" s="67" t="str">
        <f t="shared" si="3"/>
        <v>n/a</v>
      </c>
      <c r="T22" s="67" t="str">
        <f t="shared" si="3"/>
        <v>n/a</v>
      </c>
      <c r="U22" s="67"/>
      <c r="V22" s="67" t="str">
        <f t="shared" si="6"/>
        <v>n/a</v>
      </c>
      <c r="W22" s="67" t="str">
        <f t="shared" si="4"/>
        <v>n/a</v>
      </c>
      <c r="X22" s="67">
        <f t="shared" si="4"/>
        <v>59.619801980198019</v>
      </c>
      <c r="Y22" s="67" t="str">
        <f t="shared" si="4"/>
        <v>n/a</v>
      </c>
      <c r="Z22" s="67" t="str">
        <f t="shared" si="4"/>
        <v>n/a</v>
      </c>
      <c r="AA22" s="67" t="str">
        <f t="shared" si="4"/>
        <v>n/a</v>
      </c>
      <c r="AB22" s="67">
        <f t="shared" si="4"/>
        <v>-1.1102230246251565E-16</v>
      </c>
      <c r="AD22" s="67" t="s">
        <v>111</v>
      </c>
      <c r="AE22" s="67" t="s">
        <v>111</v>
      </c>
      <c r="AF22" s="67" t="s">
        <v>111</v>
      </c>
      <c r="AG22" s="67"/>
      <c r="AH22" s="67" t="s">
        <v>111</v>
      </c>
      <c r="AI22" s="67" t="s">
        <v>111</v>
      </c>
      <c r="AJ22" s="67" t="s">
        <v>111</v>
      </c>
      <c r="AK22" s="67" t="s">
        <v>111</v>
      </c>
      <c r="AL22" s="67" t="s">
        <v>111</v>
      </c>
      <c r="AM22" s="67" t="s">
        <v>111</v>
      </c>
      <c r="AN22" s="67" t="s">
        <v>111</v>
      </c>
    </row>
    <row r="23" spans="1:40" x14ac:dyDescent="0.2">
      <c r="A23" s="78">
        <v>1984</v>
      </c>
      <c r="B23" s="68">
        <v>0</v>
      </c>
      <c r="C23" s="68">
        <v>12.711399999999999</v>
      </c>
      <c r="D23" s="68">
        <f t="shared" si="0"/>
        <v>12.711399999999999</v>
      </c>
      <c r="E23" s="68"/>
      <c r="F23" s="79">
        <v>0</v>
      </c>
      <c r="G23" s="79">
        <v>0</v>
      </c>
      <c r="H23" s="68">
        <f t="shared" si="1"/>
        <v>0</v>
      </c>
      <c r="I23" s="68"/>
      <c r="J23" s="68">
        <v>0</v>
      </c>
      <c r="K23" s="68">
        <v>0</v>
      </c>
      <c r="L23" s="68">
        <v>10.790900000000001</v>
      </c>
      <c r="M23" s="68">
        <v>0</v>
      </c>
      <c r="N23" s="68">
        <v>0</v>
      </c>
      <c r="O23" s="68">
        <v>0</v>
      </c>
      <c r="P23" s="68">
        <f t="shared" si="2"/>
        <v>1.9204999999999988</v>
      </c>
      <c r="R23" s="67" t="str">
        <f t="shared" si="5"/>
        <v>n/a</v>
      </c>
      <c r="S23" s="67" t="str">
        <f t="shared" si="3"/>
        <v>n/a</v>
      </c>
      <c r="T23" s="67" t="str">
        <f t="shared" si="3"/>
        <v>n/a</v>
      </c>
      <c r="U23" s="67"/>
      <c r="V23" s="67" t="str">
        <f t="shared" si="6"/>
        <v>n/a</v>
      </c>
      <c r="W23" s="67" t="str">
        <f t="shared" si="4"/>
        <v>n/a</v>
      </c>
      <c r="X23" s="67">
        <f t="shared" si="4"/>
        <v>2.5249403848038416</v>
      </c>
      <c r="Y23" s="67" t="str">
        <f t="shared" si="4"/>
        <v>n/a</v>
      </c>
      <c r="Z23" s="67" t="str">
        <f t="shared" si="4"/>
        <v>n/a</v>
      </c>
      <c r="AA23" s="67" t="str">
        <f t="shared" si="4"/>
        <v>n/a</v>
      </c>
      <c r="AB23" s="67">
        <f t="shared" si="4"/>
        <v>1.8719904291909661</v>
      </c>
      <c r="AD23" s="67" t="s">
        <v>111</v>
      </c>
      <c r="AE23" s="67" t="s">
        <v>111</v>
      </c>
      <c r="AF23" s="67" t="s">
        <v>111</v>
      </c>
      <c r="AG23" s="67"/>
      <c r="AH23" s="67" t="s">
        <v>111</v>
      </c>
      <c r="AI23" s="67" t="s">
        <v>111</v>
      </c>
      <c r="AJ23" s="67" t="s">
        <v>111</v>
      </c>
      <c r="AK23" s="67" t="s">
        <v>111</v>
      </c>
      <c r="AL23" s="67" t="s">
        <v>111</v>
      </c>
      <c r="AM23" s="67" t="s">
        <v>111</v>
      </c>
      <c r="AN23" s="67" t="s">
        <v>111</v>
      </c>
    </row>
    <row r="24" spans="1:40" x14ac:dyDescent="0.2">
      <c r="A24" s="78">
        <v>1985</v>
      </c>
      <c r="B24" s="68">
        <v>0</v>
      </c>
      <c r="C24" s="68">
        <v>28.441299999999998</v>
      </c>
      <c r="D24" s="68">
        <f t="shared" si="0"/>
        <v>28.441299999999998</v>
      </c>
      <c r="E24" s="68"/>
      <c r="F24" s="79">
        <v>0</v>
      </c>
      <c r="G24" s="79">
        <v>0</v>
      </c>
      <c r="H24" s="68">
        <f t="shared" si="1"/>
        <v>0</v>
      </c>
      <c r="I24" s="68"/>
      <c r="J24" s="68">
        <v>0</v>
      </c>
      <c r="K24" s="68">
        <v>0</v>
      </c>
      <c r="L24" s="68">
        <v>24.8125</v>
      </c>
      <c r="M24" s="68">
        <v>0</v>
      </c>
      <c r="N24" s="68">
        <v>0</v>
      </c>
      <c r="O24" s="68">
        <v>0</v>
      </c>
      <c r="P24" s="68">
        <f t="shared" si="2"/>
        <v>3.6287999999999982</v>
      </c>
      <c r="R24" s="67" t="str">
        <f t="shared" si="5"/>
        <v>n/a</v>
      </c>
      <c r="S24" s="67" t="str">
        <f t="shared" si="3"/>
        <v>n/a</v>
      </c>
      <c r="T24" s="67" t="str">
        <f t="shared" si="3"/>
        <v>n/a</v>
      </c>
      <c r="U24" s="67"/>
      <c r="V24" s="67" t="str">
        <f t="shared" si="6"/>
        <v>n/a</v>
      </c>
      <c r="W24" s="67" t="str">
        <f t="shared" si="4"/>
        <v>n/a</v>
      </c>
      <c r="X24" s="67">
        <f t="shared" si="4"/>
        <v>1.2993911536572482</v>
      </c>
      <c r="Y24" s="67" t="str">
        <f t="shared" si="4"/>
        <v>n/a</v>
      </c>
      <c r="Z24" s="67" t="str">
        <f t="shared" si="4"/>
        <v>n/a</v>
      </c>
      <c r="AA24" s="67" t="str">
        <f t="shared" si="4"/>
        <v>n/a</v>
      </c>
      <c r="AB24" s="67">
        <f t="shared" si="4"/>
        <v>0.88950794064045846</v>
      </c>
      <c r="AD24" s="67" t="s">
        <v>111</v>
      </c>
      <c r="AE24" s="67" t="s">
        <v>111</v>
      </c>
      <c r="AF24" s="67" t="s">
        <v>111</v>
      </c>
      <c r="AG24" s="67"/>
      <c r="AH24" s="67" t="s">
        <v>111</v>
      </c>
      <c r="AI24" s="67" t="s">
        <v>111</v>
      </c>
      <c r="AJ24" s="67" t="s">
        <v>111</v>
      </c>
      <c r="AK24" s="67" t="s">
        <v>111</v>
      </c>
      <c r="AL24" s="67" t="s">
        <v>111</v>
      </c>
      <c r="AM24" s="67" t="s">
        <v>111</v>
      </c>
      <c r="AN24" s="67" t="s">
        <v>111</v>
      </c>
    </row>
    <row r="25" spans="1:40" x14ac:dyDescent="0.2">
      <c r="A25" s="78">
        <v>1986</v>
      </c>
      <c r="B25" s="79">
        <v>0</v>
      </c>
      <c r="C25" s="68">
        <v>78.218999999999994</v>
      </c>
      <c r="D25" s="68">
        <f t="shared" si="0"/>
        <v>78.218999999999994</v>
      </c>
      <c r="E25" s="68"/>
      <c r="F25" s="68">
        <v>0</v>
      </c>
      <c r="G25" s="68">
        <v>0</v>
      </c>
      <c r="H25" s="68">
        <f t="shared" si="1"/>
        <v>0</v>
      </c>
      <c r="I25" s="68"/>
      <c r="J25" s="68">
        <v>0</v>
      </c>
      <c r="K25" s="68">
        <v>0</v>
      </c>
      <c r="L25" s="68">
        <v>70.198999999999998</v>
      </c>
      <c r="M25" s="68">
        <v>0</v>
      </c>
      <c r="N25" s="68">
        <v>0</v>
      </c>
      <c r="O25" s="68">
        <v>0</v>
      </c>
      <c r="P25" s="68">
        <f t="shared" si="2"/>
        <v>8.019999999999996</v>
      </c>
      <c r="R25" s="67" t="str">
        <f t="shared" si="5"/>
        <v>n/a</v>
      </c>
      <c r="S25" s="67" t="str">
        <f t="shared" si="3"/>
        <v>n/a</v>
      </c>
      <c r="T25" s="67" t="str">
        <f t="shared" si="3"/>
        <v>n/a</v>
      </c>
      <c r="U25" s="67"/>
      <c r="V25" s="67" t="str">
        <f t="shared" si="6"/>
        <v>n/a</v>
      </c>
      <c r="W25" s="67" t="str">
        <f t="shared" si="4"/>
        <v>n/a</v>
      </c>
      <c r="X25" s="67">
        <f t="shared" si="4"/>
        <v>1.8291788413098238</v>
      </c>
      <c r="Y25" s="67" t="str">
        <f t="shared" si="4"/>
        <v>n/a</v>
      </c>
      <c r="Z25" s="67" t="str">
        <f t="shared" si="4"/>
        <v>n/a</v>
      </c>
      <c r="AA25" s="67" t="str">
        <f t="shared" si="4"/>
        <v>n/a</v>
      </c>
      <c r="AB25" s="67">
        <f t="shared" si="4"/>
        <v>1.2100970017636685</v>
      </c>
      <c r="AD25" s="67" t="s">
        <v>111</v>
      </c>
      <c r="AE25" s="67" t="s">
        <v>111</v>
      </c>
      <c r="AF25" s="67" t="s">
        <v>111</v>
      </c>
      <c r="AG25" s="67"/>
      <c r="AH25" s="67" t="s">
        <v>111</v>
      </c>
      <c r="AI25" s="67" t="s">
        <v>111</v>
      </c>
      <c r="AJ25" s="67" t="s">
        <v>111</v>
      </c>
      <c r="AK25" s="67" t="s">
        <v>111</v>
      </c>
      <c r="AL25" s="67" t="s">
        <v>111</v>
      </c>
      <c r="AM25" s="67" t="s">
        <v>111</v>
      </c>
      <c r="AN25" s="67" t="s">
        <v>111</v>
      </c>
    </row>
    <row r="26" spans="1:40" x14ac:dyDescent="0.2">
      <c r="A26" s="78">
        <v>1987</v>
      </c>
      <c r="B26" s="79">
        <v>0.24149999999999999</v>
      </c>
      <c r="C26" s="68">
        <v>131.66640000000001</v>
      </c>
      <c r="D26" s="68">
        <f t="shared" si="0"/>
        <v>131.90790000000001</v>
      </c>
      <c r="E26" s="68"/>
      <c r="F26" s="68">
        <v>0</v>
      </c>
      <c r="G26" s="68">
        <v>0</v>
      </c>
      <c r="H26" s="68">
        <f t="shared" si="1"/>
        <v>0.24149999999999999</v>
      </c>
      <c r="I26" s="68"/>
      <c r="J26" s="68">
        <v>4.7100000000000003E-2</v>
      </c>
      <c r="K26" s="68">
        <v>0</v>
      </c>
      <c r="L26" s="68">
        <v>111.7808</v>
      </c>
      <c r="M26" s="68">
        <v>0</v>
      </c>
      <c r="N26" s="68">
        <v>0</v>
      </c>
      <c r="O26" s="68">
        <v>0</v>
      </c>
      <c r="P26" s="68">
        <f t="shared" si="2"/>
        <v>19.83850000000001</v>
      </c>
      <c r="R26" s="67" t="str">
        <f t="shared" si="5"/>
        <v>n/a</v>
      </c>
      <c r="S26" s="67" t="str">
        <f t="shared" si="3"/>
        <v>n/a</v>
      </c>
      <c r="T26" s="67" t="str">
        <f t="shared" si="3"/>
        <v>n/a</v>
      </c>
      <c r="U26" s="67"/>
      <c r="V26" s="67" t="str">
        <f t="shared" si="6"/>
        <v>n/a</v>
      </c>
      <c r="W26" s="67" t="str">
        <f t="shared" si="4"/>
        <v>n/a</v>
      </c>
      <c r="X26" s="67">
        <f t="shared" si="4"/>
        <v>0.59234177125030274</v>
      </c>
      <c r="Y26" s="67" t="str">
        <f t="shared" si="4"/>
        <v>n/a</v>
      </c>
      <c r="Z26" s="67" t="str">
        <f t="shared" si="4"/>
        <v>n/a</v>
      </c>
      <c r="AA26" s="67" t="str">
        <f t="shared" si="4"/>
        <v>n/a</v>
      </c>
      <c r="AB26" s="67">
        <f t="shared" si="4"/>
        <v>1.4736284289276833</v>
      </c>
      <c r="AD26" s="67" t="s">
        <v>111</v>
      </c>
      <c r="AE26" s="67" t="s">
        <v>111</v>
      </c>
      <c r="AF26" s="67" t="s">
        <v>111</v>
      </c>
      <c r="AG26" s="67"/>
      <c r="AH26" s="67" t="s">
        <v>111</v>
      </c>
      <c r="AI26" s="67" t="s">
        <v>111</v>
      </c>
      <c r="AJ26" s="67" t="s">
        <v>111</v>
      </c>
      <c r="AK26" s="67" t="s">
        <v>111</v>
      </c>
      <c r="AL26" s="67" t="s">
        <v>111</v>
      </c>
      <c r="AM26" s="67" t="s">
        <v>111</v>
      </c>
      <c r="AN26" s="67" t="s">
        <v>111</v>
      </c>
    </row>
    <row r="27" spans="1:40" x14ac:dyDescent="0.2">
      <c r="A27" s="78">
        <v>1988</v>
      </c>
      <c r="B27" s="79">
        <v>0.78310000000000002</v>
      </c>
      <c r="C27" s="68">
        <v>185.9246</v>
      </c>
      <c r="D27" s="68">
        <f t="shared" si="0"/>
        <v>186.70769999999999</v>
      </c>
      <c r="E27" s="68"/>
      <c r="F27" s="68">
        <v>0.14660000000000001</v>
      </c>
      <c r="G27" s="68">
        <v>0</v>
      </c>
      <c r="H27" s="68">
        <f t="shared" si="1"/>
        <v>0.63650000000000007</v>
      </c>
      <c r="I27" s="68"/>
      <c r="J27" s="68">
        <v>1.4926999999999999</v>
      </c>
      <c r="K27" s="68">
        <v>0</v>
      </c>
      <c r="L27" s="68">
        <v>147.60059999999999</v>
      </c>
      <c r="M27" s="68">
        <v>0</v>
      </c>
      <c r="N27" s="68">
        <v>0.69430000000000003</v>
      </c>
      <c r="O27" s="68">
        <v>0</v>
      </c>
      <c r="P27" s="68">
        <f t="shared" si="2"/>
        <v>36.137</v>
      </c>
      <c r="R27" s="67" t="str">
        <f t="shared" si="5"/>
        <v>n/a</v>
      </c>
      <c r="S27" s="67" t="str">
        <f t="shared" si="3"/>
        <v>n/a</v>
      </c>
      <c r="T27" s="67">
        <f t="shared" si="3"/>
        <v>1.635610766045549</v>
      </c>
      <c r="U27" s="67"/>
      <c r="V27" s="67">
        <f t="shared" si="6"/>
        <v>30.692144373673031</v>
      </c>
      <c r="W27" s="67" t="str">
        <f t="shared" si="4"/>
        <v>n/a</v>
      </c>
      <c r="X27" s="67">
        <f t="shared" si="4"/>
        <v>0.32044680302878481</v>
      </c>
      <c r="Y27" s="67" t="str">
        <f t="shared" si="4"/>
        <v>n/a</v>
      </c>
      <c r="Z27" s="67" t="str">
        <f t="shared" si="4"/>
        <v>n/a</v>
      </c>
      <c r="AA27" s="67" t="str">
        <f t="shared" si="4"/>
        <v>n/a</v>
      </c>
      <c r="AB27" s="67">
        <f t="shared" si="4"/>
        <v>0.821559089648914</v>
      </c>
      <c r="AD27" s="67" t="s">
        <v>111</v>
      </c>
      <c r="AE27" s="67" t="s">
        <v>111</v>
      </c>
      <c r="AF27" s="67" t="s">
        <v>111</v>
      </c>
      <c r="AG27" s="67"/>
      <c r="AH27" s="67" t="s">
        <v>111</v>
      </c>
      <c r="AI27" s="67" t="s">
        <v>111</v>
      </c>
      <c r="AJ27" s="67" t="s">
        <v>111</v>
      </c>
      <c r="AK27" s="67" t="s">
        <v>111</v>
      </c>
      <c r="AL27" s="67" t="s">
        <v>111</v>
      </c>
      <c r="AM27" s="67" t="s">
        <v>111</v>
      </c>
      <c r="AN27" s="67" t="s">
        <v>111</v>
      </c>
    </row>
    <row r="28" spans="1:40" x14ac:dyDescent="0.2">
      <c r="A28" s="78">
        <v>1989</v>
      </c>
      <c r="B28" s="79">
        <v>1.5156000000000001</v>
      </c>
      <c r="C28" s="68">
        <v>204.97309999999999</v>
      </c>
      <c r="D28" s="68">
        <f t="shared" si="0"/>
        <v>206.48869999999999</v>
      </c>
      <c r="E28" s="68"/>
      <c r="F28" s="68">
        <v>0.1414</v>
      </c>
      <c r="G28" s="68">
        <v>0</v>
      </c>
      <c r="H28" s="68">
        <f t="shared" si="1"/>
        <v>1.3742000000000001</v>
      </c>
      <c r="I28" s="68"/>
      <c r="J28" s="68">
        <v>2.206</v>
      </c>
      <c r="K28" s="68">
        <v>0.2339</v>
      </c>
      <c r="L28" s="68">
        <v>146.1961</v>
      </c>
      <c r="M28" s="68">
        <v>0</v>
      </c>
      <c r="N28" s="68">
        <v>1.224</v>
      </c>
      <c r="O28" s="68">
        <v>0</v>
      </c>
      <c r="P28" s="68">
        <f t="shared" si="2"/>
        <v>55.113100000000003</v>
      </c>
      <c r="R28" s="67">
        <f t="shared" si="5"/>
        <v>-3.5470668485675372E-2</v>
      </c>
      <c r="S28" s="67" t="str">
        <f t="shared" si="3"/>
        <v>n/a</v>
      </c>
      <c r="T28" s="67">
        <f t="shared" si="3"/>
        <v>1.1589945011783187</v>
      </c>
      <c r="U28" s="67"/>
      <c r="V28" s="67">
        <f t="shared" si="6"/>
        <v>0.47785891337844189</v>
      </c>
      <c r="W28" s="67" t="str">
        <f t="shared" si="4"/>
        <v>n/a</v>
      </c>
      <c r="X28" s="67">
        <f t="shared" si="4"/>
        <v>-9.5155439747534043E-3</v>
      </c>
      <c r="Y28" s="67" t="str">
        <f t="shared" si="4"/>
        <v>n/a</v>
      </c>
      <c r="Z28" s="67">
        <f t="shared" si="4"/>
        <v>0.76292668875126024</v>
      </c>
      <c r="AA28" s="67" t="str">
        <f t="shared" si="4"/>
        <v>n/a</v>
      </c>
      <c r="AB28" s="67">
        <f t="shared" si="4"/>
        <v>0.52511553255665944</v>
      </c>
      <c r="AD28" s="67" t="s">
        <v>111</v>
      </c>
      <c r="AE28" s="67" t="s">
        <v>111</v>
      </c>
      <c r="AF28" s="67" t="s">
        <v>111</v>
      </c>
      <c r="AG28" s="67"/>
      <c r="AH28" s="67" t="s">
        <v>111</v>
      </c>
      <c r="AI28" s="67" t="s">
        <v>111</v>
      </c>
      <c r="AJ28" s="67" t="s">
        <v>111</v>
      </c>
      <c r="AK28" s="67" t="s">
        <v>111</v>
      </c>
      <c r="AL28" s="67" t="s">
        <v>111</v>
      </c>
      <c r="AM28" s="67" t="s">
        <v>111</v>
      </c>
      <c r="AN28" s="67" t="s">
        <v>111</v>
      </c>
    </row>
    <row r="29" spans="1:40" x14ac:dyDescent="0.2">
      <c r="A29" s="78">
        <v>1990</v>
      </c>
      <c r="B29" s="79">
        <v>1.6553</v>
      </c>
      <c r="C29" s="68">
        <v>231.47130000000001</v>
      </c>
      <c r="D29" s="68">
        <f t="shared" si="0"/>
        <v>233.12660000000002</v>
      </c>
      <c r="E29" s="68"/>
      <c r="F29" s="68">
        <v>0.13089999999999999</v>
      </c>
      <c r="G29" s="68">
        <v>0.17430000000000001</v>
      </c>
      <c r="H29" s="68">
        <f t="shared" si="1"/>
        <v>1.3500999999999999</v>
      </c>
      <c r="I29" s="68"/>
      <c r="J29" s="68">
        <v>2.11</v>
      </c>
      <c r="K29" s="68">
        <v>2.9984999999999999</v>
      </c>
      <c r="L29" s="68">
        <v>146.83330000000001</v>
      </c>
      <c r="M29" s="68">
        <v>0</v>
      </c>
      <c r="N29" s="68">
        <v>2.1187</v>
      </c>
      <c r="O29" s="68">
        <v>0</v>
      </c>
      <c r="P29" s="68">
        <f t="shared" si="2"/>
        <v>77.410800000000023</v>
      </c>
      <c r="R29" s="67">
        <f t="shared" si="5"/>
        <v>-7.4257425742574323E-2</v>
      </c>
      <c r="S29" s="67" t="str">
        <f t="shared" si="3"/>
        <v>n/a</v>
      </c>
      <c r="T29" s="67">
        <f t="shared" si="3"/>
        <v>-1.7537476349876457E-2</v>
      </c>
      <c r="U29" s="67"/>
      <c r="V29" s="67">
        <f t="shared" si="6"/>
        <v>-4.3517679057117009E-2</v>
      </c>
      <c r="W29" s="67">
        <f t="shared" si="4"/>
        <v>11.819581017528858</v>
      </c>
      <c r="X29" s="67">
        <f t="shared" si="4"/>
        <v>4.3585293998951169E-3</v>
      </c>
      <c r="Y29" s="67" t="str">
        <f t="shared" si="4"/>
        <v>n/a</v>
      </c>
      <c r="Z29" s="67">
        <f t="shared" si="4"/>
        <v>0.73096405228758177</v>
      </c>
      <c r="AA29" s="67" t="str">
        <f t="shared" si="4"/>
        <v>n/a</v>
      </c>
      <c r="AB29" s="67">
        <f t="shared" si="4"/>
        <v>0.40458076210556149</v>
      </c>
      <c r="AD29" s="67" t="s">
        <v>111</v>
      </c>
      <c r="AE29" s="67" t="s">
        <v>111</v>
      </c>
      <c r="AF29" s="67" t="s">
        <v>111</v>
      </c>
      <c r="AG29" s="67"/>
      <c r="AH29" s="67" t="s">
        <v>111</v>
      </c>
      <c r="AI29" s="67" t="s">
        <v>111</v>
      </c>
      <c r="AJ29" s="67" t="s">
        <v>111</v>
      </c>
      <c r="AK29" s="67" t="s">
        <v>111</v>
      </c>
      <c r="AL29" s="67" t="s">
        <v>111</v>
      </c>
      <c r="AM29" s="67" t="s">
        <v>111</v>
      </c>
      <c r="AN29" s="67" t="s">
        <v>111</v>
      </c>
    </row>
    <row r="30" spans="1:40" x14ac:dyDescent="0.2">
      <c r="A30" s="78">
        <v>1991</v>
      </c>
      <c r="B30" s="79">
        <v>4.6726000000000001</v>
      </c>
      <c r="C30" s="68">
        <v>272.86009999999999</v>
      </c>
      <c r="D30" s="68">
        <f t="shared" si="0"/>
        <v>277.53269999999998</v>
      </c>
      <c r="E30" s="68"/>
      <c r="F30" s="68">
        <v>0.3775</v>
      </c>
      <c r="G30" s="68">
        <v>0.17430000000000001</v>
      </c>
      <c r="H30" s="68">
        <f t="shared" si="1"/>
        <v>4.1208</v>
      </c>
      <c r="I30" s="68"/>
      <c r="J30" s="68">
        <v>5.6108000000000002</v>
      </c>
      <c r="K30" s="68">
        <v>8.3787000000000003</v>
      </c>
      <c r="L30" s="68">
        <v>141.45599999999999</v>
      </c>
      <c r="M30" s="68">
        <v>0</v>
      </c>
      <c r="N30" s="68">
        <v>3.0432000000000001</v>
      </c>
      <c r="O30" s="68">
        <v>0</v>
      </c>
      <c r="P30" s="68">
        <f t="shared" si="2"/>
        <v>114.37139999999999</v>
      </c>
      <c r="R30" s="67">
        <f t="shared" si="5"/>
        <v>1.8838808250572958</v>
      </c>
      <c r="S30" s="67">
        <f t="shared" si="3"/>
        <v>0</v>
      </c>
      <c r="T30" s="67">
        <f t="shared" si="3"/>
        <v>2.0522183541959858</v>
      </c>
      <c r="U30" s="67"/>
      <c r="V30" s="67">
        <f t="shared" si="6"/>
        <v>1.6591469194312798</v>
      </c>
      <c r="W30" s="67">
        <f t="shared" si="4"/>
        <v>1.7942971485742873</v>
      </c>
      <c r="X30" s="67">
        <f t="shared" si="4"/>
        <v>-3.6621801730261638E-2</v>
      </c>
      <c r="Y30" s="67" t="str">
        <f t="shared" si="4"/>
        <v>n/a</v>
      </c>
      <c r="Z30" s="67">
        <f t="shared" si="4"/>
        <v>0.43635248029452023</v>
      </c>
      <c r="AA30" s="67" t="str">
        <f t="shared" si="4"/>
        <v>n/a</v>
      </c>
      <c r="AB30" s="67">
        <f t="shared" si="4"/>
        <v>0.4774605093862867</v>
      </c>
      <c r="AD30" s="67" t="s">
        <v>111</v>
      </c>
      <c r="AE30" s="67" t="s">
        <v>111</v>
      </c>
      <c r="AF30" s="67" t="s">
        <v>111</v>
      </c>
      <c r="AG30" s="67"/>
      <c r="AH30" s="67" t="s">
        <v>111</v>
      </c>
      <c r="AI30" s="67" t="s">
        <v>111</v>
      </c>
      <c r="AJ30" s="67" t="s">
        <v>111</v>
      </c>
      <c r="AK30" s="67" t="s">
        <v>111</v>
      </c>
      <c r="AL30" s="67" t="s">
        <v>111</v>
      </c>
      <c r="AM30" s="67" t="s">
        <v>111</v>
      </c>
      <c r="AN30" s="67" t="s">
        <v>111</v>
      </c>
    </row>
    <row r="31" spans="1:40" x14ac:dyDescent="0.2">
      <c r="A31" s="78">
        <v>1992</v>
      </c>
      <c r="B31" s="79">
        <v>14.806800000000001</v>
      </c>
      <c r="C31" s="68">
        <v>281.13459999999998</v>
      </c>
      <c r="D31" s="68">
        <f t="shared" si="0"/>
        <v>295.94139999999999</v>
      </c>
      <c r="E31" s="68"/>
      <c r="F31" s="68">
        <v>0.81710000000000005</v>
      </c>
      <c r="G31" s="68">
        <v>0.17430000000000001</v>
      </c>
      <c r="H31" s="68">
        <f t="shared" si="1"/>
        <v>13.8154</v>
      </c>
      <c r="I31" s="68"/>
      <c r="J31" s="68">
        <v>5.1212</v>
      </c>
      <c r="K31" s="68">
        <v>8.6477000000000004</v>
      </c>
      <c r="L31" s="68">
        <v>104.9044</v>
      </c>
      <c r="M31" s="68">
        <v>0</v>
      </c>
      <c r="N31" s="68">
        <v>4.0495999999999999</v>
      </c>
      <c r="O31" s="68">
        <v>0</v>
      </c>
      <c r="P31" s="68">
        <f t="shared" si="2"/>
        <v>158.4117</v>
      </c>
      <c r="R31" s="67">
        <f>IFERROR(F31/F30-1, "n/a")</f>
        <v>1.1645033112582781</v>
      </c>
      <c r="S31" s="67">
        <f t="shared" si="3"/>
        <v>0</v>
      </c>
      <c r="T31" s="67">
        <f t="shared" si="3"/>
        <v>2.3526014366142496</v>
      </c>
      <c r="U31" s="67"/>
      <c r="V31" s="67">
        <f t="shared" si="6"/>
        <v>-8.7260283738504363E-2</v>
      </c>
      <c r="W31" s="67">
        <f t="shared" si="4"/>
        <v>3.2105219186747469E-2</v>
      </c>
      <c r="X31" s="67">
        <f t="shared" si="4"/>
        <v>-0.25839554349055538</v>
      </c>
      <c r="Y31" s="67" t="str">
        <f t="shared" si="4"/>
        <v>n/a</v>
      </c>
      <c r="Z31" s="67">
        <f t="shared" si="4"/>
        <v>0.33070452155625651</v>
      </c>
      <c r="AA31" s="67" t="str">
        <f t="shared" si="4"/>
        <v>n/a</v>
      </c>
      <c r="AB31" s="67">
        <f t="shared" si="4"/>
        <v>0.38506392332348827</v>
      </c>
      <c r="AD31" s="67" t="s">
        <v>111</v>
      </c>
      <c r="AE31" s="67" t="s">
        <v>111</v>
      </c>
      <c r="AF31" s="67" t="s">
        <v>111</v>
      </c>
      <c r="AG31" s="67"/>
      <c r="AH31" s="67" t="s">
        <v>111</v>
      </c>
      <c r="AI31" s="67" t="s">
        <v>111</v>
      </c>
      <c r="AJ31" s="67" t="s">
        <v>111</v>
      </c>
      <c r="AK31" s="67" t="s">
        <v>111</v>
      </c>
      <c r="AL31" s="67" t="s">
        <v>111</v>
      </c>
      <c r="AM31" s="67" t="s">
        <v>111</v>
      </c>
      <c r="AN31" s="67" t="s">
        <v>111</v>
      </c>
    </row>
    <row r="32" spans="1:40" x14ac:dyDescent="0.2">
      <c r="A32" s="78">
        <v>1993</v>
      </c>
      <c r="B32" s="79">
        <v>22.3306</v>
      </c>
      <c r="C32" s="68">
        <v>270.83850000000001</v>
      </c>
      <c r="D32" s="68">
        <f t="shared" si="0"/>
        <v>293.16910000000001</v>
      </c>
      <c r="E32" s="68"/>
      <c r="F32" s="68">
        <v>1.5512999999999999</v>
      </c>
      <c r="G32" s="68">
        <v>0.73050000000000004</v>
      </c>
      <c r="H32" s="68">
        <f t="shared" si="1"/>
        <v>20.0488</v>
      </c>
      <c r="I32" s="68"/>
      <c r="J32" s="68">
        <v>6.3837000000000002</v>
      </c>
      <c r="K32" s="68">
        <v>11.394399999999999</v>
      </c>
      <c r="L32" s="68">
        <v>67.495199999999997</v>
      </c>
      <c r="M32" s="68">
        <v>0</v>
      </c>
      <c r="N32" s="68">
        <v>5.1558999999999999</v>
      </c>
      <c r="O32" s="68">
        <v>0</v>
      </c>
      <c r="P32" s="68">
        <f t="shared" si="2"/>
        <v>180.40930000000003</v>
      </c>
      <c r="R32" s="67">
        <f t="shared" si="5"/>
        <v>0.8985436299106595</v>
      </c>
      <c r="S32" s="67">
        <f t="shared" si="3"/>
        <v>3.1910499139414803</v>
      </c>
      <c r="T32" s="67">
        <f t="shared" si="3"/>
        <v>0.45119214789293105</v>
      </c>
      <c r="U32" s="67"/>
      <c r="V32" s="67">
        <f t="shared" si="6"/>
        <v>0.24652425212840745</v>
      </c>
      <c r="W32" s="67">
        <f t="shared" si="4"/>
        <v>0.31762202666604988</v>
      </c>
      <c r="X32" s="67">
        <f t="shared" si="4"/>
        <v>-0.35660277357289116</v>
      </c>
      <c r="Y32" s="67" t="str">
        <f t="shared" si="4"/>
        <v>n/a</v>
      </c>
      <c r="Z32" s="67">
        <f t="shared" si="4"/>
        <v>0.27318747530620313</v>
      </c>
      <c r="AA32" s="67" t="str">
        <f t="shared" si="4"/>
        <v>n/a</v>
      </c>
      <c r="AB32" s="67">
        <f t="shared" si="4"/>
        <v>0.13886348041211627</v>
      </c>
      <c r="AD32" s="67" t="s">
        <v>111</v>
      </c>
      <c r="AE32" s="67" t="s">
        <v>111</v>
      </c>
      <c r="AF32" s="67" t="s">
        <v>111</v>
      </c>
      <c r="AG32" s="67"/>
      <c r="AH32" s="67" t="s">
        <v>111</v>
      </c>
      <c r="AI32" s="67" t="s">
        <v>111</v>
      </c>
      <c r="AJ32" s="67" t="s">
        <v>111</v>
      </c>
      <c r="AK32" s="67" t="s">
        <v>111</v>
      </c>
      <c r="AL32" s="67" t="s">
        <v>111</v>
      </c>
      <c r="AM32" s="67" t="s">
        <v>111</v>
      </c>
      <c r="AN32" s="67" t="s">
        <v>111</v>
      </c>
    </row>
    <row r="33" spans="1:40" x14ac:dyDescent="0.2">
      <c r="A33" s="78">
        <v>1994</v>
      </c>
      <c r="B33" s="79">
        <v>31.082899999999999</v>
      </c>
      <c r="C33" s="68">
        <v>280.0634</v>
      </c>
      <c r="D33" s="68">
        <f t="shared" si="0"/>
        <v>311.1463</v>
      </c>
      <c r="E33" s="68"/>
      <c r="F33" s="68">
        <v>2.2446000000000002</v>
      </c>
      <c r="G33" s="68">
        <v>1.331</v>
      </c>
      <c r="H33" s="68">
        <f t="shared" si="1"/>
        <v>27.507299999999997</v>
      </c>
      <c r="I33" s="68"/>
      <c r="J33" s="68">
        <v>7.2504999999999997</v>
      </c>
      <c r="K33" s="68">
        <v>16.581399999999999</v>
      </c>
      <c r="L33" s="68">
        <v>45.7819</v>
      </c>
      <c r="M33" s="68">
        <v>0</v>
      </c>
      <c r="N33" s="68">
        <v>6.0663</v>
      </c>
      <c r="O33" s="68">
        <v>0</v>
      </c>
      <c r="P33" s="68">
        <f t="shared" si="2"/>
        <v>204.38330000000002</v>
      </c>
      <c r="R33" s="67">
        <f t="shared" si="5"/>
        <v>0.44691549023399757</v>
      </c>
      <c r="S33" s="67">
        <f t="shared" si="3"/>
        <v>0.82203969883641337</v>
      </c>
      <c r="T33" s="67">
        <f t="shared" si="3"/>
        <v>0.37201727784206517</v>
      </c>
      <c r="U33" s="67"/>
      <c r="V33" s="67">
        <f t="shared" si="6"/>
        <v>0.13578332315115049</v>
      </c>
      <c r="W33" s="67">
        <f t="shared" si="4"/>
        <v>0.45522361861967275</v>
      </c>
      <c r="X33" s="67">
        <f t="shared" si="4"/>
        <v>-0.32170139506216733</v>
      </c>
      <c r="Y33" s="67" t="str">
        <f t="shared" si="4"/>
        <v>n/a</v>
      </c>
      <c r="Z33" s="67">
        <f t="shared" si="4"/>
        <v>0.1765744098993387</v>
      </c>
      <c r="AA33" s="67" t="str">
        <f t="shared" si="4"/>
        <v>n/a</v>
      </c>
      <c r="AB33" s="67">
        <f t="shared" si="4"/>
        <v>0.13288671925449513</v>
      </c>
      <c r="AD33" s="67" t="s">
        <v>111</v>
      </c>
      <c r="AE33" s="67" t="s">
        <v>111</v>
      </c>
      <c r="AF33" s="67" t="s">
        <v>111</v>
      </c>
      <c r="AG33" s="67"/>
      <c r="AH33" s="67" t="s">
        <v>111</v>
      </c>
      <c r="AI33" s="67" t="s">
        <v>111</v>
      </c>
      <c r="AJ33" s="67" t="s">
        <v>111</v>
      </c>
      <c r="AK33" s="67" t="s">
        <v>111</v>
      </c>
      <c r="AL33" s="67" t="s">
        <v>111</v>
      </c>
      <c r="AM33" s="67" t="s">
        <v>111</v>
      </c>
      <c r="AN33" s="67" t="s">
        <v>111</v>
      </c>
    </row>
    <row r="34" spans="1:40" x14ac:dyDescent="0.2">
      <c r="A34" s="78">
        <v>1995</v>
      </c>
      <c r="B34" s="68">
        <v>39.931199999999997</v>
      </c>
      <c r="C34" s="68">
        <v>288.4896</v>
      </c>
      <c r="D34" s="68">
        <f t="shared" si="0"/>
        <v>328.42079999999999</v>
      </c>
      <c r="E34" s="68"/>
      <c r="F34" s="68">
        <v>5.2271999999999998</v>
      </c>
      <c r="G34" s="68">
        <v>1.9631000000000001</v>
      </c>
      <c r="H34" s="68">
        <f t="shared" si="1"/>
        <v>32.740899999999996</v>
      </c>
      <c r="I34" s="68"/>
      <c r="J34" s="68">
        <v>6.9936999999999996</v>
      </c>
      <c r="K34" s="68">
        <v>24.206299999999999</v>
      </c>
      <c r="L34" s="68">
        <v>38.377600000000001</v>
      </c>
      <c r="M34" s="68">
        <v>0</v>
      </c>
      <c r="N34" s="68">
        <v>7.3044000000000002</v>
      </c>
      <c r="O34" s="68">
        <v>0</v>
      </c>
      <c r="P34" s="68">
        <f t="shared" si="2"/>
        <v>211.60759999999999</v>
      </c>
      <c r="R34" s="67">
        <f t="shared" si="5"/>
        <v>1.3287890938251801</v>
      </c>
      <c r="S34" s="67">
        <f t="shared" si="3"/>
        <v>0.47490608564988745</v>
      </c>
      <c r="T34" s="67">
        <f t="shared" si="3"/>
        <v>0.19026222130125459</v>
      </c>
      <c r="U34" s="67"/>
      <c r="V34" s="67">
        <f t="shared" si="6"/>
        <v>-3.5418247017447113E-2</v>
      </c>
      <c r="W34" s="67">
        <f t="shared" si="4"/>
        <v>0.45984657507809956</v>
      </c>
      <c r="X34" s="67">
        <f t="shared" si="4"/>
        <v>-0.16172985393790995</v>
      </c>
      <c r="Y34" s="67" t="str">
        <f t="shared" si="4"/>
        <v>n/a</v>
      </c>
      <c r="Z34" s="67">
        <f t="shared" si="4"/>
        <v>0.2040947529795758</v>
      </c>
      <c r="AA34" s="67" t="str">
        <f t="shared" si="4"/>
        <v>n/a</v>
      </c>
      <c r="AB34" s="67">
        <f t="shared" si="4"/>
        <v>3.5346821389027339E-2</v>
      </c>
      <c r="AD34" s="67" t="s">
        <v>111</v>
      </c>
      <c r="AE34" s="67" t="s">
        <v>111</v>
      </c>
      <c r="AF34" s="67" t="s">
        <v>111</v>
      </c>
      <c r="AG34" s="67"/>
      <c r="AH34" s="67" t="s">
        <v>111</v>
      </c>
      <c r="AI34" s="67" t="s">
        <v>111</v>
      </c>
      <c r="AJ34" s="67" t="s">
        <v>111</v>
      </c>
      <c r="AK34" s="67" t="s">
        <v>111</v>
      </c>
      <c r="AL34" s="67" t="s">
        <v>111</v>
      </c>
      <c r="AM34" s="67" t="s">
        <v>111</v>
      </c>
      <c r="AN34" s="67" t="s">
        <v>111</v>
      </c>
    </row>
    <row r="35" spans="1:40" x14ac:dyDescent="0.2">
      <c r="A35" s="78">
        <v>1996</v>
      </c>
      <c r="B35" s="68">
        <v>56.526699999999998</v>
      </c>
      <c r="C35" s="68">
        <v>315.59359999999998</v>
      </c>
      <c r="D35" s="68">
        <f t="shared" si="0"/>
        <v>372.12029999999999</v>
      </c>
      <c r="E35" s="68"/>
      <c r="F35" s="68">
        <v>14.9528</v>
      </c>
      <c r="G35" s="68">
        <v>3.7088000000000001</v>
      </c>
      <c r="H35" s="68">
        <f t="shared" si="1"/>
        <v>37.865099999999998</v>
      </c>
      <c r="I35" s="68"/>
      <c r="J35" s="68">
        <v>6.7134999999999998</v>
      </c>
      <c r="K35" s="68">
        <v>48.430900000000001</v>
      </c>
      <c r="L35" s="68">
        <v>28.833300000000001</v>
      </c>
      <c r="M35" s="68">
        <v>0</v>
      </c>
      <c r="N35" s="68">
        <v>8.8675999999999995</v>
      </c>
      <c r="O35" s="68">
        <v>0</v>
      </c>
      <c r="P35" s="68">
        <f t="shared" si="2"/>
        <v>222.74829999999997</v>
      </c>
      <c r="R35" s="67">
        <f t="shared" si="5"/>
        <v>1.8605754514845425</v>
      </c>
      <c r="S35" s="67">
        <f t="shared" si="3"/>
        <v>0.88925678773368655</v>
      </c>
      <c r="T35" s="67">
        <f t="shared" si="3"/>
        <v>0.15650760974805222</v>
      </c>
      <c r="U35" s="67"/>
      <c r="V35" s="67">
        <f t="shared" si="6"/>
        <v>-4.0064629595207069E-2</v>
      </c>
      <c r="W35" s="67">
        <f t="shared" si="4"/>
        <v>1.0007560015367902</v>
      </c>
      <c r="X35" s="67">
        <f t="shared" si="4"/>
        <v>-0.24869455098807636</v>
      </c>
      <c r="Y35" s="67" t="str">
        <f t="shared" si="4"/>
        <v>n/a</v>
      </c>
      <c r="Z35" s="67">
        <f t="shared" si="4"/>
        <v>0.21400799518098679</v>
      </c>
      <c r="AA35" s="67" t="str">
        <f t="shared" si="4"/>
        <v>n/a</v>
      </c>
      <c r="AB35" s="67">
        <f t="shared" si="4"/>
        <v>5.2647920017995453E-2</v>
      </c>
      <c r="AD35" s="67" t="s">
        <v>111</v>
      </c>
      <c r="AE35" s="67" t="s">
        <v>111</v>
      </c>
      <c r="AF35" s="67" t="s">
        <v>111</v>
      </c>
      <c r="AG35" s="67"/>
      <c r="AH35" s="67" t="s">
        <v>111</v>
      </c>
      <c r="AI35" s="67" t="s">
        <v>111</v>
      </c>
      <c r="AJ35" s="67" t="s">
        <v>111</v>
      </c>
      <c r="AK35" s="67" t="s">
        <v>111</v>
      </c>
      <c r="AL35" s="67" t="s">
        <v>111</v>
      </c>
      <c r="AM35" s="67" t="s">
        <v>111</v>
      </c>
      <c r="AN35" s="67" t="s">
        <v>111</v>
      </c>
    </row>
    <row r="36" spans="1:40" x14ac:dyDescent="0.2">
      <c r="A36" s="78">
        <v>1997</v>
      </c>
      <c r="B36" s="68">
        <v>87.581500000000005</v>
      </c>
      <c r="C36" s="68">
        <v>385.17290000000003</v>
      </c>
      <c r="D36" s="68">
        <f t="shared" si="0"/>
        <v>472.75440000000003</v>
      </c>
      <c r="E36" s="68"/>
      <c r="F36" s="68">
        <v>36.401800000000001</v>
      </c>
      <c r="G36" s="68">
        <v>4.6189999999999998</v>
      </c>
      <c r="H36" s="68">
        <f t="shared" si="1"/>
        <v>46.560700000000004</v>
      </c>
      <c r="I36" s="68"/>
      <c r="J36" s="68">
        <v>7.2131999999999996</v>
      </c>
      <c r="K36" s="68">
        <v>83.820599999999999</v>
      </c>
      <c r="L36" s="68">
        <v>26.634899999999998</v>
      </c>
      <c r="M36" s="68">
        <v>0</v>
      </c>
      <c r="N36" s="68">
        <v>11.2059</v>
      </c>
      <c r="O36" s="68">
        <v>0</v>
      </c>
      <c r="P36" s="68">
        <f t="shared" si="2"/>
        <v>256.29830000000004</v>
      </c>
      <c r="R36" s="67">
        <f t="shared" si="5"/>
        <v>1.4344470600823929</v>
      </c>
      <c r="S36" s="67">
        <f t="shared" si="5"/>
        <v>0.24541630716134599</v>
      </c>
      <c r="T36" s="67">
        <f t="shared" si="5"/>
        <v>0.22964682517674606</v>
      </c>
      <c r="U36" s="67"/>
      <c r="V36" s="67">
        <f t="shared" si="6"/>
        <v>7.4432114396365545E-2</v>
      </c>
      <c r="W36" s="67">
        <f t="shared" si="6"/>
        <v>0.73072563177640704</v>
      </c>
      <c r="X36" s="67">
        <f t="shared" si="6"/>
        <v>-7.6245174849913222E-2</v>
      </c>
      <c r="Y36" s="67" t="str">
        <f t="shared" si="6"/>
        <v>n/a</v>
      </c>
      <c r="Z36" s="67">
        <f t="shared" si="6"/>
        <v>0.26369028824033558</v>
      </c>
      <c r="AA36" s="67" t="str">
        <f t="shared" si="6"/>
        <v>n/a</v>
      </c>
      <c r="AB36" s="67">
        <f t="shared" si="6"/>
        <v>0.15061843345156878</v>
      </c>
      <c r="AD36" s="67" t="s">
        <v>111</v>
      </c>
      <c r="AE36" s="67" t="s">
        <v>111</v>
      </c>
      <c r="AF36" s="67" t="s">
        <v>111</v>
      </c>
      <c r="AG36" s="67"/>
      <c r="AH36" s="67" t="s">
        <v>111</v>
      </c>
      <c r="AI36" s="67" t="s">
        <v>111</v>
      </c>
      <c r="AJ36" s="67" t="s">
        <v>111</v>
      </c>
      <c r="AK36" s="67" t="s">
        <v>111</v>
      </c>
      <c r="AL36" s="67" t="s">
        <v>111</v>
      </c>
      <c r="AM36" s="67" t="s">
        <v>111</v>
      </c>
      <c r="AN36" s="67" t="s">
        <v>111</v>
      </c>
    </row>
    <row r="37" spans="1:40" x14ac:dyDescent="0.2">
      <c r="A37" s="78">
        <v>1998</v>
      </c>
      <c r="B37" s="68">
        <v>150.6217</v>
      </c>
      <c r="C37" s="68">
        <v>479.72340000000003</v>
      </c>
      <c r="D37" s="68">
        <f t="shared" si="0"/>
        <v>630.3451</v>
      </c>
      <c r="E37" s="68"/>
      <c r="F37" s="68">
        <v>86.322400000000002</v>
      </c>
      <c r="G37" s="68">
        <v>5.1364999999999998</v>
      </c>
      <c r="H37" s="68">
        <f t="shared" si="1"/>
        <v>59.162800000000004</v>
      </c>
      <c r="I37" s="68"/>
      <c r="J37" s="68">
        <v>12.5914</v>
      </c>
      <c r="K37" s="68">
        <v>131.86089999999999</v>
      </c>
      <c r="L37" s="68">
        <v>19.7103</v>
      </c>
      <c r="M37" s="68">
        <v>0</v>
      </c>
      <c r="N37" s="68">
        <v>13.792999999999999</v>
      </c>
      <c r="O37" s="68">
        <v>0</v>
      </c>
      <c r="P37" s="68">
        <f t="shared" si="2"/>
        <v>301.76780000000008</v>
      </c>
      <c r="R37" s="67">
        <f t="shared" si="5"/>
        <v>1.3713772395870532</v>
      </c>
      <c r="S37" s="67">
        <f t="shared" si="5"/>
        <v>0.11203723749729377</v>
      </c>
      <c r="T37" s="67">
        <f t="shared" si="5"/>
        <v>0.27065959059893863</v>
      </c>
      <c r="U37" s="67"/>
      <c r="V37" s="67">
        <f t="shared" si="6"/>
        <v>0.7456052792103367</v>
      </c>
      <c r="W37" s="67">
        <f t="shared" si="6"/>
        <v>0.57313238034564273</v>
      </c>
      <c r="X37" s="67">
        <f t="shared" si="6"/>
        <v>-0.25998220380027703</v>
      </c>
      <c r="Y37" s="67" t="str">
        <f t="shared" si="6"/>
        <v>n/a</v>
      </c>
      <c r="Z37" s="67">
        <f t="shared" si="6"/>
        <v>0.23086945269902448</v>
      </c>
      <c r="AA37" s="67" t="str">
        <f t="shared" si="6"/>
        <v>n/a</v>
      </c>
      <c r="AB37" s="67">
        <f t="shared" si="6"/>
        <v>0.17740851187854156</v>
      </c>
      <c r="AD37" s="67" t="s">
        <v>111</v>
      </c>
      <c r="AE37" s="67" t="s">
        <v>111</v>
      </c>
      <c r="AF37" s="67" t="s">
        <v>111</v>
      </c>
      <c r="AG37" s="67"/>
      <c r="AH37" s="67" t="s">
        <v>111</v>
      </c>
      <c r="AI37" s="67" t="s">
        <v>111</v>
      </c>
      <c r="AJ37" s="67" t="s">
        <v>111</v>
      </c>
      <c r="AK37" s="67" t="s">
        <v>111</v>
      </c>
      <c r="AL37" s="67" t="s">
        <v>111</v>
      </c>
      <c r="AM37" s="67" t="s">
        <v>111</v>
      </c>
      <c r="AN37" s="67" t="s">
        <v>111</v>
      </c>
    </row>
    <row r="38" spans="1:40" x14ac:dyDescent="0.2">
      <c r="A38" s="78">
        <v>1999</v>
      </c>
      <c r="B38" s="68">
        <v>192.42920000000001</v>
      </c>
      <c r="C38" s="68">
        <v>693.33820000000003</v>
      </c>
      <c r="D38" s="68">
        <f t="shared" si="0"/>
        <v>885.76740000000007</v>
      </c>
      <c r="E38" s="68"/>
      <c r="F38" s="68">
        <v>121.1065</v>
      </c>
      <c r="G38" s="68">
        <v>7.5175999999999998</v>
      </c>
      <c r="H38" s="68">
        <f t="shared" si="1"/>
        <v>63.80510000000001</v>
      </c>
      <c r="I38" s="68"/>
      <c r="J38" s="68">
        <v>33.941600000000001</v>
      </c>
      <c r="K38" s="68">
        <v>331.9606</v>
      </c>
      <c r="L38" s="68">
        <v>13.8241</v>
      </c>
      <c r="M38" s="68">
        <v>0</v>
      </c>
      <c r="N38" s="68">
        <v>14.9619</v>
      </c>
      <c r="O38" s="68">
        <v>0</v>
      </c>
      <c r="P38" s="68">
        <f t="shared" si="2"/>
        <v>298.65000000000003</v>
      </c>
      <c r="R38" s="67">
        <f t="shared" si="5"/>
        <v>0.40295566388330251</v>
      </c>
      <c r="S38" s="67">
        <f t="shared" si="5"/>
        <v>0.46356468412343044</v>
      </c>
      <c r="T38" s="67">
        <f t="shared" si="5"/>
        <v>7.8466536404632636E-2</v>
      </c>
      <c r="U38" s="67"/>
      <c r="V38" s="67">
        <f t="shared" si="6"/>
        <v>1.6956176437886179</v>
      </c>
      <c r="W38" s="67">
        <f t="shared" si="6"/>
        <v>1.5175059475553407</v>
      </c>
      <c r="X38" s="67">
        <f t="shared" si="6"/>
        <v>-0.29863573867470306</v>
      </c>
      <c r="Y38" s="67" t="str">
        <f t="shared" si="6"/>
        <v>n/a</v>
      </c>
      <c r="Z38" s="67">
        <f t="shared" si="6"/>
        <v>8.474588559414209E-2</v>
      </c>
      <c r="AA38" s="67" t="str">
        <f t="shared" si="6"/>
        <v>n/a</v>
      </c>
      <c r="AB38" s="67">
        <f t="shared" si="6"/>
        <v>-1.0331784902166685E-2</v>
      </c>
      <c r="AD38" s="67" t="s">
        <v>111</v>
      </c>
      <c r="AE38" s="67" t="s">
        <v>111</v>
      </c>
      <c r="AF38" s="67" t="s">
        <v>111</v>
      </c>
      <c r="AG38" s="67"/>
      <c r="AH38" s="67" t="s">
        <v>111</v>
      </c>
      <c r="AI38" s="67" t="s">
        <v>111</v>
      </c>
      <c r="AJ38" s="67" t="s">
        <v>111</v>
      </c>
      <c r="AK38" s="67" t="s">
        <v>111</v>
      </c>
      <c r="AL38" s="67" t="s">
        <v>111</v>
      </c>
      <c r="AM38" s="67" t="s">
        <v>111</v>
      </c>
      <c r="AN38" s="67" t="s">
        <v>111</v>
      </c>
    </row>
    <row r="39" spans="1:40" x14ac:dyDescent="0.2">
      <c r="A39" s="78">
        <v>2000</v>
      </c>
      <c r="B39" s="68">
        <v>222.91319999999999</v>
      </c>
      <c r="C39" s="68">
        <v>744.12559999999996</v>
      </c>
      <c r="D39" s="68">
        <f t="shared" si="0"/>
        <v>967.03879999999992</v>
      </c>
      <c r="E39" s="68"/>
      <c r="F39" s="68">
        <v>146.12870000000001</v>
      </c>
      <c r="G39" s="68">
        <v>10.7417</v>
      </c>
      <c r="H39" s="68">
        <f t="shared" si="1"/>
        <v>66.042799999999971</v>
      </c>
      <c r="I39" s="68"/>
      <c r="J39" s="68">
        <v>59.829500000000003</v>
      </c>
      <c r="K39" s="68">
        <v>355.35840000000002</v>
      </c>
      <c r="L39" s="68">
        <v>13.468</v>
      </c>
      <c r="M39" s="68">
        <v>0</v>
      </c>
      <c r="N39" s="68">
        <v>16.114999999999998</v>
      </c>
      <c r="O39" s="68">
        <v>0</v>
      </c>
      <c r="P39" s="68">
        <f t="shared" si="2"/>
        <v>299.35469999999992</v>
      </c>
      <c r="R39" s="67">
        <f t="shared" si="5"/>
        <v>0.20661318756631575</v>
      </c>
      <c r="S39" s="67">
        <f t="shared" si="5"/>
        <v>0.42887357667340642</v>
      </c>
      <c r="T39" s="67">
        <f t="shared" si="5"/>
        <v>3.5070864241259159E-2</v>
      </c>
      <c r="U39" s="67"/>
      <c r="V39" s="67">
        <f t="shared" si="6"/>
        <v>0.76271890541400533</v>
      </c>
      <c r="W39" s="67">
        <f t="shared" si="6"/>
        <v>7.0483665832631992E-2</v>
      </c>
      <c r="X39" s="67">
        <f t="shared" si="6"/>
        <v>-2.5759362273131692E-2</v>
      </c>
      <c r="Y39" s="67" t="str">
        <f t="shared" si="6"/>
        <v>n/a</v>
      </c>
      <c r="Z39" s="67">
        <f t="shared" si="6"/>
        <v>7.7069088818933373E-2</v>
      </c>
      <c r="AA39" s="67" t="str">
        <f t="shared" si="6"/>
        <v>n/a</v>
      </c>
      <c r="AB39" s="67">
        <f t="shared" si="6"/>
        <v>2.3596182822698264E-3</v>
      </c>
      <c r="AD39" s="67" t="s">
        <v>111</v>
      </c>
      <c r="AE39" s="67" t="s">
        <v>111</v>
      </c>
      <c r="AF39" s="67" t="s">
        <v>111</v>
      </c>
      <c r="AG39" s="67"/>
      <c r="AH39" s="67" t="s">
        <v>111</v>
      </c>
      <c r="AI39" s="67" t="s">
        <v>111</v>
      </c>
      <c r="AJ39" s="67" t="s">
        <v>111</v>
      </c>
      <c r="AK39" s="67" t="s">
        <v>111</v>
      </c>
      <c r="AL39" s="67" t="s">
        <v>111</v>
      </c>
      <c r="AM39" s="67" t="s">
        <v>111</v>
      </c>
      <c r="AN39" s="67" t="s">
        <v>111</v>
      </c>
    </row>
    <row r="40" spans="1:40" x14ac:dyDescent="0.2">
      <c r="A40" s="78">
        <v>2001</v>
      </c>
      <c r="B40" s="68">
        <v>268.71010000000001</v>
      </c>
      <c r="C40" s="68">
        <v>819.43830000000003</v>
      </c>
      <c r="D40" s="68">
        <f t="shared" si="0"/>
        <v>1088.1484</v>
      </c>
      <c r="E40" s="68"/>
      <c r="F40" s="68">
        <v>178.86269999999999</v>
      </c>
      <c r="G40" s="68">
        <v>21.682099999999998</v>
      </c>
      <c r="H40" s="68">
        <f t="shared" si="1"/>
        <v>68.16530000000003</v>
      </c>
      <c r="I40" s="68"/>
      <c r="J40" s="68">
        <v>130.11969999999999</v>
      </c>
      <c r="K40" s="68">
        <v>399.63740000000001</v>
      </c>
      <c r="L40" s="68">
        <v>12.4369</v>
      </c>
      <c r="M40" s="68">
        <v>0</v>
      </c>
      <c r="N40" s="68">
        <v>16.816400000000002</v>
      </c>
      <c r="O40" s="68">
        <v>0</v>
      </c>
      <c r="P40" s="68">
        <f t="shared" si="2"/>
        <v>260.42789999999991</v>
      </c>
      <c r="R40" s="67">
        <f t="shared" si="5"/>
        <v>0.22400801485266064</v>
      </c>
      <c r="S40" s="67">
        <f t="shared" si="5"/>
        <v>1.0184980031093773</v>
      </c>
      <c r="T40" s="67">
        <f t="shared" si="5"/>
        <v>3.2138249741077818E-2</v>
      </c>
      <c r="U40" s="67"/>
      <c r="V40" s="67">
        <f t="shared" si="6"/>
        <v>1.1748418422350175</v>
      </c>
      <c r="W40" s="67">
        <f t="shared" si="6"/>
        <v>0.12460378029617414</v>
      </c>
      <c r="X40" s="67">
        <f t="shared" si="6"/>
        <v>-7.6559251559251584E-2</v>
      </c>
      <c r="Y40" s="67" t="str">
        <f t="shared" si="6"/>
        <v>n/a</v>
      </c>
      <c r="Z40" s="67">
        <f t="shared" si="6"/>
        <v>4.3524666459820338E-2</v>
      </c>
      <c r="AA40" s="67" t="str">
        <f t="shared" si="6"/>
        <v>n/a</v>
      </c>
      <c r="AB40" s="67">
        <f t="shared" si="6"/>
        <v>-0.13003570680533838</v>
      </c>
      <c r="AD40" s="67" t="s">
        <v>111</v>
      </c>
      <c r="AE40" s="67" t="s">
        <v>111</v>
      </c>
      <c r="AF40" s="67" t="s">
        <v>111</v>
      </c>
      <c r="AG40" s="67"/>
      <c r="AH40" s="67" t="s">
        <v>111</v>
      </c>
      <c r="AI40" s="67" t="s">
        <v>111</v>
      </c>
      <c r="AJ40" s="67" t="s">
        <v>111</v>
      </c>
      <c r="AK40" s="67" t="s">
        <v>111</v>
      </c>
      <c r="AL40" s="67" t="s">
        <v>111</v>
      </c>
      <c r="AM40" s="67" t="s">
        <v>111</v>
      </c>
      <c r="AN40" s="67" t="s">
        <v>111</v>
      </c>
    </row>
    <row r="41" spans="1:40" x14ac:dyDescent="0.2">
      <c r="A41" s="78">
        <v>2002</v>
      </c>
      <c r="B41" s="68">
        <v>296.9171</v>
      </c>
      <c r="C41" s="68">
        <v>911.53800000000001</v>
      </c>
      <c r="D41" s="68">
        <f t="shared" si="0"/>
        <v>1208.4551000000001</v>
      </c>
      <c r="E41" s="68"/>
      <c r="F41" s="68">
        <v>208.53450000000001</v>
      </c>
      <c r="G41" s="68">
        <v>23.310199999999998</v>
      </c>
      <c r="H41" s="68">
        <f t="shared" si="1"/>
        <v>65.072399999999988</v>
      </c>
      <c r="I41" s="68"/>
      <c r="J41" s="68">
        <v>184.90450000000001</v>
      </c>
      <c r="K41" s="68">
        <v>474.93520000000001</v>
      </c>
      <c r="L41" s="68">
        <v>18.7818</v>
      </c>
      <c r="M41" s="68">
        <v>0</v>
      </c>
      <c r="N41" s="68">
        <v>16.815999999999999</v>
      </c>
      <c r="O41" s="68">
        <v>0</v>
      </c>
      <c r="P41" s="68">
        <f t="shared" si="2"/>
        <v>216.10050000000001</v>
      </c>
      <c r="R41" s="67">
        <f t="shared" si="5"/>
        <v>0.16589149107108425</v>
      </c>
      <c r="S41" s="67">
        <f t="shared" si="5"/>
        <v>7.5089590030485986E-2</v>
      </c>
      <c r="T41" s="67">
        <f t="shared" si="5"/>
        <v>-4.5373525826190808E-2</v>
      </c>
      <c r="U41" s="67"/>
      <c r="V41" s="67">
        <f t="shared" si="6"/>
        <v>0.42103386343497573</v>
      </c>
      <c r="W41" s="67">
        <f t="shared" si="6"/>
        <v>0.18841529846806138</v>
      </c>
      <c r="X41" s="67">
        <f t="shared" si="6"/>
        <v>0.5101673246548577</v>
      </c>
      <c r="Y41" s="67" t="str">
        <f t="shared" si="6"/>
        <v>n/a</v>
      </c>
      <c r="Z41" s="67">
        <f t="shared" si="6"/>
        <v>-2.37863038463626E-5</v>
      </c>
      <c r="AA41" s="67" t="str">
        <f t="shared" si="6"/>
        <v>n/a</v>
      </c>
      <c r="AB41" s="67">
        <f t="shared" si="6"/>
        <v>-0.17020987382688224</v>
      </c>
      <c r="AD41" s="67" t="s">
        <v>111</v>
      </c>
      <c r="AE41" s="67" t="s">
        <v>111</v>
      </c>
      <c r="AF41" s="67" t="s">
        <v>111</v>
      </c>
      <c r="AG41" s="67"/>
      <c r="AH41" s="67" t="s">
        <v>111</v>
      </c>
      <c r="AI41" s="67" t="s">
        <v>111</v>
      </c>
      <c r="AJ41" s="67" t="s">
        <v>111</v>
      </c>
      <c r="AK41" s="67" t="s">
        <v>111</v>
      </c>
      <c r="AL41" s="67" t="s">
        <v>111</v>
      </c>
      <c r="AM41" s="67" t="s">
        <v>111</v>
      </c>
      <c r="AN41" s="67" t="s">
        <v>111</v>
      </c>
    </row>
    <row r="42" spans="1:40" x14ac:dyDescent="0.2">
      <c r="A42" s="78">
        <v>2003</v>
      </c>
      <c r="B42" s="68">
        <v>351.38810000000001</v>
      </c>
      <c r="C42" s="68">
        <v>1014.3128</v>
      </c>
      <c r="D42" s="68">
        <f t="shared" si="0"/>
        <v>1365.7009</v>
      </c>
      <c r="E42" s="68"/>
      <c r="F42" s="68">
        <v>253.547</v>
      </c>
      <c r="G42" s="68">
        <v>26.376899999999999</v>
      </c>
      <c r="H42" s="68">
        <f t="shared" si="1"/>
        <v>71.464200000000005</v>
      </c>
      <c r="I42" s="68"/>
      <c r="J42" s="68">
        <v>233.82849999999999</v>
      </c>
      <c r="K42" s="68">
        <v>544.30370000000005</v>
      </c>
      <c r="L42" s="68">
        <v>17.418099999999999</v>
      </c>
      <c r="M42" s="68">
        <v>0</v>
      </c>
      <c r="N42" s="68">
        <v>22.6951</v>
      </c>
      <c r="O42" s="68">
        <v>0</v>
      </c>
      <c r="P42" s="68">
        <f t="shared" si="2"/>
        <v>196.06740000000002</v>
      </c>
      <c r="R42" s="67">
        <f t="shared" si="5"/>
        <v>0.21585157372041541</v>
      </c>
      <c r="S42" s="67">
        <f t="shared" si="5"/>
        <v>0.13156043277191953</v>
      </c>
      <c r="T42" s="67">
        <f t="shared" si="5"/>
        <v>9.8225975989820968E-2</v>
      </c>
      <c r="U42" s="67"/>
      <c r="V42" s="67">
        <f t="shared" si="6"/>
        <v>0.26459064003309796</v>
      </c>
      <c r="W42" s="67">
        <f t="shared" si="6"/>
        <v>0.14605887287360475</v>
      </c>
      <c r="X42" s="67">
        <f t="shared" si="6"/>
        <v>-7.2607524305444704E-2</v>
      </c>
      <c r="Y42" s="67" t="str">
        <f t="shared" si="6"/>
        <v>n/a</v>
      </c>
      <c r="Z42" s="67">
        <f t="shared" si="6"/>
        <v>0.34961346336822086</v>
      </c>
      <c r="AA42" s="67" t="str">
        <f t="shared" si="6"/>
        <v>n/a</v>
      </c>
      <c r="AB42" s="67">
        <f t="shared" si="6"/>
        <v>-9.2702700826698625E-2</v>
      </c>
      <c r="AD42" s="67" t="s">
        <v>111</v>
      </c>
      <c r="AE42" s="67" t="s">
        <v>111</v>
      </c>
      <c r="AF42" s="67" t="s">
        <v>111</v>
      </c>
      <c r="AG42" s="67"/>
      <c r="AH42" s="67" t="s">
        <v>111</v>
      </c>
      <c r="AI42" s="67" t="s">
        <v>111</v>
      </c>
      <c r="AJ42" s="67" t="s">
        <v>111</v>
      </c>
      <c r="AK42" s="67" t="s">
        <v>111</v>
      </c>
      <c r="AL42" s="67" t="s">
        <v>111</v>
      </c>
      <c r="AM42" s="67" t="s">
        <v>111</v>
      </c>
      <c r="AN42" s="67" t="s">
        <v>111</v>
      </c>
    </row>
    <row r="43" spans="1:40" x14ac:dyDescent="0.2">
      <c r="A43" s="78">
        <v>2004</v>
      </c>
      <c r="B43" s="68">
        <v>416.07600000000002</v>
      </c>
      <c r="C43" s="68">
        <v>1480.4148</v>
      </c>
      <c r="D43" s="68">
        <f t="shared" si="0"/>
        <v>1896.4908</v>
      </c>
      <c r="E43" s="68"/>
      <c r="F43" s="68">
        <v>316.52710000000002</v>
      </c>
      <c r="G43" s="68">
        <v>29.328399999999998</v>
      </c>
      <c r="H43" s="68">
        <f t="shared" si="1"/>
        <v>70.220500000000015</v>
      </c>
      <c r="I43" s="68"/>
      <c r="J43" s="68">
        <v>287.4545</v>
      </c>
      <c r="K43" s="68">
        <v>894.26859999999999</v>
      </c>
      <c r="L43" s="68">
        <v>32.890300000000003</v>
      </c>
      <c r="M43" s="68">
        <v>0</v>
      </c>
      <c r="N43" s="68">
        <v>29.4451</v>
      </c>
      <c r="O43" s="68">
        <v>0</v>
      </c>
      <c r="P43" s="68">
        <f t="shared" si="2"/>
        <v>236.35630000000015</v>
      </c>
      <c r="R43" s="67">
        <f t="shared" ref="R43:R57" si="7">IFERROR(F43/F42-1, "n/a")</f>
        <v>0.2483961553479237</v>
      </c>
      <c r="S43" s="67">
        <f t="shared" ref="S43:S58" si="8">IFERROR(G43/G42-1, "n/a")</f>
        <v>0.11189715243262088</v>
      </c>
      <c r="T43" s="67">
        <f t="shared" ref="T43:T58" si="9">IFERROR(H43/H42-1, "n/a")</f>
        <v>-1.7403119324081007E-2</v>
      </c>
      <c r="U43" s="67"/>
      <c r="V43" s="67">
        <f t="shared" ref="V43:V58" si="10">IFERROR(J43/J42-1, "n/a")</f>
        <v>0.22933902411382712</v>
      </c>
      <c r="W43" s="67">
        <f t="shared" ref="W43:W58" si="11">IFERROR(K43/K42-1, "n/a")</f>
        <v>0.64295888490193964</v>
      </c>
      <c r="X43" s="67">
        <f t="shared" ref="X43:X58" si="12">IFERROR(L43/L42-1, "n/a")</f>
        <v>0.88828287815548235</v>
      </c>
      <c r="Y43" s="67" t="str">
        <f t="shared" ref="Y43:Y58" si="13">IFERROR(M43/M42-1, "n/a")</f>
        <v>n/a</v>
      </c>
      <c r="Z43" s="67">
        <f t="shared" ref="Z43:Z58" si="14">IFERROR(N43/N42-1, "n/a")</f>
        <v>0.29742102920894808</v>
      </c>
      <c r="AA43" s="67" t="str">
        <f t="shared" ref="AA43:AA58" si="15">IFERROR(O43/O42-1, "n/a")</f>
        <v>n/a</v>
      </c>
      <c r="AB43" s="67">
        <f t="shared" ref="AB43:AB58" si="16">IFERROR(P43/P42-1, "n/a")</f>
        <v>0.2054849505833205</v>
      </c>
      <c r="AD43" s="67" t="s">
        <v>111</v>
      </c>
      <c r="AE43" s="67" t="s">
        <v>111</v>
      </c>
      <c r="AF43" s="67" t="s">
        <v>111</v>
      </c>
      <c r="AG43" s="67"/>
      <c r="AH43" s="67" t="s">
        <v>111</v>
      </c>
      <c r="AI43" s="67" t="s">
        <v>111</v>
      </c>
      <c r="AJ43" s="67" t="s">
        <v>111</v>
      </c>
      <c r="AK43" s="67" t="s">
        <v>111</v>
      </c>
      <c r="AL43" s="67" t="s">
        <v>111</v>
      </c>
      <c r="AM43" s="67" t="s">
        <v>111</v>
      </c>
      <c r="AN43" s="67" t="s">
        <v>111</v>
      </c>
    </row>
    <row r="44" spans="1:40" x14ac:dyDescent="0.2">
      <c r="A44" s="78">
        <v>2005</v>
      </c>
      <c r="B44" s="68">
        <v>540.74710000000005</v>
      </c>
      <c r="C44" s="68">
        <v>2015.3874000000001</v>
      </c>
      <c r="D44" s="68">
        <f t="shared" si="0"/>
        <v>2556.1345000000001</v>
      </c>
      <c r="E44" s="68"/>
      <c r="F44" s="68">
        <v>435.86540000000002</v>
      </c>
      <c r="G44" s="68">
        <v>33.484900000000003</v>
      </c>
      <c r="H44" s="68">
        <f t="shared" si="1"/>
        <v>71.396800000000042</v>
      </c>
      <c r="I44" s="68"/>
      <c r="J44" s="68">
        <v>358.36770000000001</v>
      </c>
      <c r="K44" s="68">
        <v>1276.1989000000001</v>
      </c>
      <c r="L44" s="68">
        <v>49.347200000000001</v>
      </c>
      <c r="M44" s="68">
        <v>0</v>
      </c>
      <c r="N44" s="68">
        <v>36.9801</v>
      </c>
      <c r="O44" s="68">
        <v>0</v>
      </c>
      <c r="P44" s="68">
        <f t="shared" si="2"/>
        <v>294.49350000000004</v>
      </c>
      <c r="R44" s="67">
        <f t="shared" si="7"/>
        <v>0.37702395782225273</v>
      </c>
      <c r="S44" s="67">
        <f t="shared" si="8"/>
        <v>0.14172269881752864</v>
      </c>
      <c r="T44" s="67">
        <f t="shared" si="9"/>
        <v>1.6751518431227685E-2</v>
      </c>
      <c r="U44" s="67"/>
      <c r="V44" s="67">
        <f t="shared" si="10"/>
        <v>0.24669365064731985</v>
      </c>
      <c r="W44" s="67">
        <f t="shared" si="11"/>
        <v>0.42708678354579388</v>
      </c>
      <c r="X44" s="67">
        <f t="shared" si="12"/>
        <v>0.5003572481856351</v>
      </c>
      <c r="Y44" s="67" t="str">
        <f t="shared" si="13"/>
        <v>n/a</v>
      </c>
      <c r="Z44" s="67">
        <f t="shared" si="14"/>
        <v>0.25589996298195627</v>
      </c>
      <c r="AA44" s="67" t="str">
        <f t="shared" si="15"/>
        <v>n/a</v>
      </c>
      <c r="AB44" s="67">
        <f t="shared" si="16"/>
        <v>0.2459727115376229</v>
      </c>
      <c r="AD44" s="67" t="s">
        <v>111</v>
      </c>
      <c r="AE44" s="67" t="s">
        <v>111</v>
      </c>
      <c r="AF44" s="67" t="s">
        <v>111</v>
      </c>
      <c r="AG44" s="67"/>
      <c r="AH44" s="67" t="s">
        <v>111</v>
      </c>
      <c r="AI44" s="67" t="s">
        <v>111</v>
      </c>
      <c r="AJ44" s="67" t="s">
        <v>111</v>
      </c>
      <c r="AK44" s="67" t="s">
        <v>111</v>
      </c>
      <c r="AL44" s="67" t="s">
        <v>111</v>
      </c>
      <c r="AM44" s="67" t="s">
        <v>111</v>
      </c>
      <c r="AN44" s="67" t="s">
        <v>111</v>
      </c>
    </row>
    <row r="45" spans="1:40" x14ac:dyDescent="0.2">
      <c r="A45" s="78">
        <v>2006</v>
      </c>
      <c r="B45" s="68">
        <v>698.40470000000005</v>
      </c>
      <c r="C45" s="68">
        <v>2600.2946000000002</v>
      </c>
      <c r="D45" s="68">
        <f t="shared" si="0"/>
        <v>3298.6993000000002</v>
      </c>
      <c r="E45" s="68"/>
      <c r="F45" s="68">
        <v>579.86739999999998</v>
      </c>
      <c r="G45" s="68">
        <v>34.594700000000003</v>
      </c>
      <c r="H45" s="68">
        <f t="shared" si="1"/>
        <v>83.942600000000084</v>
      </c>
      <c r="I45" s="68"/>
      <c r="J45" s="68">
        <v>439.74200000000002</v>
      </c>
      <c r="K45" s="68">
        <v>1722.6568</v>
      </c>
      <c r="L45" s="68">
        <v>58.1113</v>
      </c>
      <c r="M45" s="68">
        <v>0</v>
      </c>
      <c r="N45" s="68">
        <v>42.208199999999998</v>
      </c>
      <c r="O45" s="68">
        <v>0</v>
      </c>
      <c r="P45" s="68">
        <f t="shared" si="2"/>
        <v>337.57630000000017</v>
      </c>
      <c r="R45" s="67">
        <f t="shared" si="7"/>
        <v>0.33038181053141624</v>
      </c>
      <c r="S45" s="67">
        <f t="shared" si="8"/>
        <v>3.314329742660127E-2</v>
      </c>
      <c r="T45" s="67">
        <f t="shared" si="9"/>
        <v>0.17571935997131582</v>
      </c>
      <c r="U45" s="67"/>
      <c r="V45" s="67">
        <f t="shared" si="10"/>
        <v>0.2270692922381119</v>
      </c>
      <c r="W45" s="67">
        <f t="shared" si="11"/>
        <v>0.34983410501294099</v>
      </c>
      <c r="X45" s="67">
        <f t="shared" si="12"/>
        <v>0.17760075546332921</v>
      </c>
      <c r="Y45" s="67" t="str">
        <f t="shared" si="13"/>
        <v>n/a</v>
      </c>
      <c r="Z45" s="67">
        <f t="shared" si="14"/>
        <v>0.14137603738226767</v>
      </c>
      <c r="AA45" s="67" t="str">
        <f t="shared" si="15"/>
        <v>n/a</v>
      </c>
      <c r="AB45" s="67">
        <f t="shared" si="16"/>
        <v>0.14629457016878167</v>
      </c>
      <c r="AD45" s="67" t="s">
        <v>111</v>
      </c>
      <c r="AE45" s="67" t="s">
        <v>111</v>
      </c>
      <c r="AF45" s="67" t="s">
        <v>111</v>
      </c>
      <c r="AG45" s="67"/>
      <c r="AH45" s="67" t="s">
        <v>111</v>
      </c>
      <c r="AI45" s="67" t="s">
        <v>111</v>
      </c>
      <c r="AJ45" s="67" t="s">
        <v>111</v>
      </c>
      <c r="AK45" s="67" t="s">
        <v>111</v>
      </c>
      <c r="AL45" s="67" t="s">
        <v>111</v>
      </c>
      <c r="AM45" s="67" t="s">
        <v>111</v>
      </c>
      <c r="AN45" s="67" t="s">
        <v>111</v>
      </c>
    </row>
    <row r="46" spans="1:40" x14ac:dyDescent="0.2">
      <c r="A46" s="78">
        <v>2007</v>
      </c>
      <c r="B46" s="68">
        <v>870.78179999999998</v>
      </c>
      <c r="C46" s="68">
        <v>2714.1869000000002</v>
      </c>
      <c r="D46" s="68">
        <f t="shared" si="0"/>
        <v>3584.9687000000004</v>
      </c>
      <c r="E46" s="68"/>
      <c r="F46" s="68">
        <v>741.83130000000006</v>
      </c>
      <c r="G46" s="68">
        <v>29.2151</v>
      </c>
      <c r="H46" s="68">
        <f t="shared" si="1"/>
        <v>99.735399999999913</v>
      </c>
      <c r="I46" s="68"/>
      <c r="J46" s="68">
        <v>509.78230000000002</v>
      </c>
      <c r="K46" s="68">
        <v>1781.3088</v>
      </c>
      <c r="L46" s="68">
        <v>63.709099999999999</v>
      </c>
      <c r="M46" s="68">
        <v>0</v>
      </c>
      <c r="N46" s="68">
        <v>45.5199</v>
      </c>
      <c r="O46" s="68">
        <v>0</v>
      </c>
      <c r="P46" s="68">
        <f t="shared" si="2"/>
        <v>313.86680000000024</v>
      </c>
      <c r="R46" s="67">
        <f t="shared" si="7"/>
        <v>0.27931195994118663</v>
      </c>
      <c r="S46" s="67">
        <f t="shared" si="8"/>
        <v>-0.15550358870000325</v>
      </c>
      <c r="T46" s="67">
        <f t="shared" si="9"/>
        <v>0.18813808483415828</v>
      </c>
      <c r="U46" s="67"/>
      <c r="V46" s="67">
        <f t="shared" si="10"/>
        <v>0.15927589359215166</v>
      </c>
      <c r="W46" s="67">
        <f t="shared" si="11"/>
        <v>3.4047408630668574E-2</v>
      </c>
      <c r="X46" s="67">
        <f t="shared" si="12"/>
        <v>9.6328941186998085E-2</v>
      </c>
      <c r="Y46" s="67" t="str">
        <f t="shared" si="13"/>
        <v>n/a</v>
      </c>
      <c r="Z46" s="67">
        <f t="shared" si="14"/>
        <v>7.8461057330092343E-2</v>
      </c>
      <c r="AA46" s="67" t="str">
        <f t="shared" si="15"/>
        <v>n/a</v>
      </c>
      <c r="AB46" s="67">
        <f t="shared" si="16"/>
        <v>-7.0234492172584151E-2</v>
      </c>
      <c r="AD46" s="67" t="s">
        <v>111</v>
      </c>
      <c r="AE46" s="67" t="s">
        <v>111</v>
      </c>
      <c r="AF46" s="67" t="s">
        <v>111</v>
      </c>
      <c r="AG46" s="67"/>
      <c r="AH46" s="67" t="s">
        <v>111</v>
      </c>
      <c r="AI46" s="67" t="s">
        <v>111</v>
      </c>
      <c r="AJ46" s="67" t="s">
        <v>111</v>
      </c>
      <c r="AK46" s="67" t="s">
        <v>111</v>
      </c>
      <c r="AL46" s="67" t="s">
        <v>111</v>
      </c>
      <c r="AM46" s="67" t="s">
        <v>111</v>
      </c>
      <c r="AN46" s="67" t="s">
        <v>111</v>
      </c>
    </row>
    <row r="47" spans="1:40" x14ac:dyDescent="0.2">
      <c r="A47" s="78">
        <v>2008</v>
      </c>
      <c r="B47" s="68">
        <v>830.80579999999998</v>
      </c>
      <c r="C47" s="68">
        <v>2357.2267000000002</v>
      </c>
      <c r="D47" s="68">
        <f t="shared" si="0"/>
        <v>3188.0325000000003</v>
      </c>
      <c r="E47" s="68"/>
      <c r="F47" s="68">
        <v>707.98990000000003</v>
      </c>
      <c r="G47" s="68">
        <v>29.701799999999999</v>
      </c>
      <c r="H47" s="68">
        <f t="shared" si="1"/>
        <v>93.114099999999894</v>
      </c>
      <c r="I47" s="68"/>
      <c r="J47" s="68">
        <v>454.64920000000001</v>
      </c>
      <c r="K47" s="68">
        <v>1519.7887000000001</v>
      </c>
      <c r="L47" s="68">
        <v>66.482699999999994</v>
      </c>
      <c r="M47" s="68">
        <v>0</v>
      </c>
      <c r="N47" s="68">
        <v>39.010199999999998</v>
      </c>
      <c r="O47" s="68">
        <v>0</v>
      </c>
      <c r="P47" s="68">
        <f t="shared" si="2"/>
        <v>277.29590000000007</v>
      </c>
      <c r="R47" s="67">
        <f t="shared" si="7"/>
        <v>-4.5618727600197029E-2</v>
      </c>
      <c r="S47" s="67">
        <f t="shared" si="8"/>
        <v>1.6659193362336566E-2</v>
      </c>
      <c r="T47" s="67">
        <f t="shared" si="9"/>
        <v>-6.6388664406018538E-2</v>
      </c>
      <c r="U47" s="67"/>
      <c r="V47" s="67">
        <f t="shared" si="10"/>
        <v>-0.10815028297373219</v>
      </c>
      <c r="W47" s="67">
        <f t="shared" si="11"/>
        <v>-0.14681345536495405</v>
      </c>
      <c r="X47" s="67">
        <f t="shared" si="12"/>
        <v>4.3535381915613236E-2</v>
      </c>
      <c r="Y47" s="67" t="str">
        <f t="shared" si="13"/>
        <v>n/a</v>
      </c>
      <c r="Z47" s="67">
        <f t="shared" si="14"/>
        <v>-0.14300778340901454</v>
      </c>
      <c r="AA47" s="67" t="str">
        <f t="shared" si="15"/>
        <v>n/a</v>
      </c>
      <c r="AB47" s="67">
        <f t="shared" si="16"/>
        <v>-0.11651726146250618</v>
      </c>
      <c r="AD47" s="67" t="s">
        <v>111</v>
      </c>
      <c r="AE47" s="67" t="s">
        <v>111</v>
      </c>
      <c r="AF47" s="67" t="s">
        <v>111</v>
      </c>
      <c r="AG47" s="67"/>
      <c r="AH47" s="67" t="s">
        <v>111</v>
      </c>
      <c r="AI47" s="67" t="s">
        <v>111</v>
      </c>
      <c r="AJ47" s="67" t="s">
        <v>111</v>
      </c>
      <c r="AK47" s="67" t="s">
        <v>111</v>
      </c>
      <c r="AL47" s="67" t="s">
        <v>111</v>
      </c>
      <c r="AM47" s="67" t="s">
        <v>111</v>
      </c>
      <c r="AN47" s="67" t="s">
        <v>111</v>
      </c>
    </row>
    <row r="48" spans="1:40" x14ac:dyDescent="0.2">
      <c r="A48" s="78">
        <v>2009</v>
      </c>
      <c r="B48" s="68">
        <v>793.1576</v>
      </c>
      <c r="C48" s="68">
        <v>1922.8919000000001</v>
      </c>
      <c r="D48" s="68">
        <f t="shared" si="0"/>
        <v>2716.0495000000001</v>
      </c>
      <c r="E48" s="68"/>
      <c r="F48" s="68">
        <v>671.38030000000003</v>
      </c>
      <c r="G48" s="68">
        <v>26.019500000000001</v>
      </c>
      <c r="H48" s="68">
        <f t="shared" si="1"/>
        <v>95.757799999999975</v>
      </c>
      <c r="I48" s="68"/>
      <c r="J48" s="68">
        <v>364.79579999999999</v>
      </c>
      <c r="K48" s="68">
        <v>1257.5473</v>
      </c>
      <c r="L48" s="68">
        <v>69.631200000000007</v>
      </c>
      <c r="M48" s="68">
        <v>0</v>
      </c>
      <c r="N48" s="68">
        <v>33.460500000000003</v>
      </c>
      <c r="O48" s="68">
        <v>0</v>
      </c>
      <c r="P48" s="68">
        <f t="shared" si="2"/>
        <v>197.45710000000008</v>
      </c>
      <c r="R48" s="67">
        <f t="shared" si="7"/>
        <v>-5.1709212235937274E-2</v>
      </c>
      <c r="S48" s="67">
        <f t="shared" si="8"/>
        <v>-0.12397565130732813</v>
      </c>
      <c r="T48" s="67">
        <f t="shared" si="9"/>
        <v>2.8392048035690509E-2</v>
      </c>
      <c r="U48" s="67"/>
      <c r="V48" s="67">
        <f t="shared" si="10"/>
        <v>-0.19763237238732634</v>
      </c>
      <c r="W48" s="67">
        <f t="shared" si="11"/>
        <v>-0.172551223732615</v>
      </c>
      <c r="X48" s="67">
        <f t="shared" si="12"/>
        <v>4.7358184911262757E-2</v>
      </c>
      <c r="Y48" s="67" t="str">
        <f t="shared" si="13"/>
        <v>n/a</v>
      </c>
      <c r="Z48" s="67">
        <f t="shared" si="14"/>
        <v>-0.14226279280803467</v>
      </c>
      <c r="AA48" s="67" t="str">
        <f t="shared" si="15"/>
        <v>n/a</v>
      </c>
      <c r="AB48" s="67">
        <f t="shared" si="16"/>
        <v>-0.28791915062573936</v>
      </c>
      <c r="AD48" s="67" t="s">
        <v>111</v>
      </c>
      <c r="AE48" s="67" t="s">
        <v>111</v>
      </c>
      <c r="AF48" s="67" t="s">
        <v>111</v>
      </c>
      <c r="AG48" s="67"/>
      <c r="AH48" s="67" t="s">
        <v>111</v>
      </c>
      <c r="AI48" s="67" t="s">
        <v>111</v>
      </c>
      <c r="AJ48" s="67" t="s">
        <v>111</v>
      </c>
      <c r="AK48" s="67" t="s">
        <v>111</v>
      </c>
      <c r="AL48" s="67" t="s">
        <v>111</v>
      </c>
      <c r="AM48" s="67" t="s">
        <v>111</v>
      </c>
      <c r="AN48" s="67" t="s">
        <v>111</v>
      </c>
    </row>
    <row r="49" spans="1:40" x14ac:dyDescent="0.2">
      <c r="A49" s="78">
        <v>2010</v>
      </c>
      <c r="B49" s="68">
        <v>746.97180000000003</v>
      </c>
      <c r="C49" s="68">
        <v>1676.6786999999999</v>
      </c>
      <c r="D49" s="68">
        <f t="shared" si="0"/>
        <v>2423.6504999999997</v>
      </c>
      <c r="E49" s="68"/>
      <c r="F49" s="68">
        <v>628.09400000000005</v>
      </c>
      <c r="G49" s="68">
        <v>27.561699999999998</v>
      </c>
      <c r="H49" s="68">
        <v>91.316100000000006</v>
      </c>
      <c r="I49" s="68"/>
      <c r="J49" s="68">
        <v>289.69380000000001</v>
      </c>
      <c r="K49" s="68">
        <v>1083.6978999999999</v>
      </c>
      <c r="L49" s="68">
        <v>95.571600000000004</v>
      </c>
      <c r="M49" s="68">
        <v>0</v>
      </c>
      <c r="N49" s="68">
        <v>30.427</v>
      </c>
      <c r="O49" s="68">
        <v>0</v>
      </c>
      <c r="P49" s="68">
        <v>177.28840000000014</v>
      </c>
      <c r="R49" s="67">
        <f t="shared" si="7"/>
        <v>-6.4473592686589032E-2</v>
      </c>
      <c r="S49" s="67">
        <f t="shared" si="8"/>
        <v>5.9270931416821826E-2</v>
      </c>
      <c r="T49" s="67">
        <f t="shared" si="9"/>
        <v>-4.6384733149675172E-2</v>
      </c>
      <c r="U49" s="67"/>
      <c r="V49" s="67">
        <f t="shared" si="10"/>
        <v>-0.20587408078711422</v>
      </c>
      <c r="W49" s="67">
        <f t="shared" si="11"/>
        <v>-0.1382448198966354</v>
      </c>
      <c r="X49" s="67">
        <f t="shared" si="12"/>
        <v>0.37253989590873049</v>
      </c>
      <c r="Y49" s="67" t="str">
        <f t="shared" si="13"/>
        <v>n/a</v>
      </c>
      <c r="Z49" s="67">
        <f t="shared" si="14"/>
        <v>-9.0659135398455049E-2</v>
      </c>
      <c r="AA49" s="67" t="str">
        <f t="shared" si="15"/>
        <v>n/a</v>
      </c>
      <c r="AB49" s="67">
        <f t="shared" si="16"/>
        <v>-0.10214218683450704</v>
      </c>
      <c r="AD49" s="67" t="s">
        <v>111</v>
      </c>
      <c r="AE49" s="67" t="s">
        <v>111</v>
      </c>
      <c r="AF49" s="67" t="s">
        <v>111</v>
      </c>
      <c r="AG49" s="67"/>
      <c r="AH49" s="67" t="s">
        <v>111</v>
      </c>
      <c r="AI49" s="67" t="s">
        <v>111</v>
      </c>
      <c r="AJ49" s="67" t="s">
        <v>111</v>
      </c>
      <c r="AK49" s="67" t="s">
        <v>111</v>
      </c>
      <c r="AL49" s="67" t="s">
        <v>111</v>
      </c>
      <c r="AM49" s="67" t="s">
        <v>111</v>
      </c>
      <c r="AN49" s="67" t="s">
        <v>111</v>
      </c>
    </row>
    <row r="50" spans="1:40" x14ac:dyDescent="0.2">
      <c r="A50" s="78">
        <v>2011</v>
      </c>
      <c r="B50" s="68">
        <v>690.28750000000002</v>
      </c>
      <c r="C50" s="68">
        <v>1437.4593</v>
      </c>
      <c r="D50" s="68">
        <f t="shared" si="0"/>
        <v>2127.7467999999999</v>
      </c>
      <c r="E50" s="68"/>
      <c r="F50" s="68">
        <v>586.4819</v>
      </c>
      <c r="G50" s="68">
        <v>24.167100000000001</v>
      </c>
      <c r="H50" s="68">
        <v>79.638500000000022</v>
      </c>
      <c r="I50" s="68"/>
      <c r="J50" s="68">
        <v>228.38980000000001</v>
      </c>
      <c r="K50" s="68">
        <v>937.75480000000005</v>
      </c>
      <c r="L50" s="68">
        <v>92.451599999999999</v>
      </c>
      <c r="M50" s="68">
        <v>0</v>
      </c>
      <c r="N50" s="68">
        <v>28.998200000000001</v>
      </c>
      <c r="O50" s="68">
        <v>0</v>
      </c>
      <c r="P50" s="68">
        <v>149.86489999999981</v>
      </c>
      <c r="R50" s="67">
        <f t="shared" si="7"/>
        <v>-6.625138912328421E-2</v>
      </c>
      <c r="S50" s="67">
        <f t="shared" si="8"/>
        <v>-0.12316366552135738</v>
      </c>
      <c r="T50" s="67">
        <f t="shared" si="9"/>
        <v>-0.12788106368975438</v>
      </c>
      <c r="U50" s="67"/>
      <c r="V50" s="67">
        <f t="shared" si="10"/>
        <v>-0.21161654132742913</v>
      </c>
      <c r="W50" s="67">
        <f t="shared" si="11"/>
        <v>-0.13467138766255782</v>
      </c>
      <c r="X50" s="67">
        <f t="shared" si="12"/>
        <v>-3.2645681353038025E-2</v>
      </c>
      <c r="Y50" s="67" t="str">
        <f t="shared" si="13"/>
        <v>n/a</v>
      </c>
      <c r="Z50" s="67">
        <f t="shared" si="14"/>
        <v>-4.6958293620797287E-2</v>
      </c>
      <c r="AA50" s="67" t="str">
        <f t="shared" si="15"/>
        <v>n/a</v>
      </c>
      <c r="AB50" s="67">
        <f t="shared" si="16"/>
        <v>-0.1546829911037626</v>
      </c>
      <c r="AD50" s="67" t="s">
        <v>111</v>
      </c>
      <c r="AE50" s="67" t="s">
        <v>111</v>
      </c>
      <c r="AF50" s="67" t="s">
        <v>111</v>
      </c>
      <c r="AG50" s="67"/>
      <c r="AH50" s="67" t="s">
        <v>111</v>
      </c>
      <c r="AI50" s="67" t="s">
        <v>111</v>
      </c>
      <c r="AJ50" s="67" t="s">
        <v>111</v>
      </c>
      <c r="AK50" s="67" t="s">
        <v>111</v>
      </c>
      <c r="AL50" s="67" t="s">
        <v>111</v>
      </c>
      <c r="AM50" s="67" t="s">
        <v>111</v>
      </c>
      <c r="AN50" s="67" t="s">
        <v>111</v>
      </c>
    </row>
    <row r="51" spans="1:40" x14ac:dyDescent="0.2">
      <c r="A51" s="78">
        <v>2012</v>
      </c>
      <c r="B51" s="68">
        <v>638.37509999999997</v>
      </c>
      <c r="C51" s="68">
        <v>1239.2908</v>
      </c>
      <c r="D51" s="68">
        <f t="shared" si="0"/>
        <v>1877.6659</v>
      </c>
      <c r="E51" s="68"/>
      <c r="F51" s="68">
        <v>542.8279</v>
      </c>
      <c r="G51" s="68">
        <v>29.490600000000001</v>
      </c>
      <c r="H51" s="68">
        <v>66.056600000000003</v>
      </c>
      <c r="I51" s="68"/>
      <c r="J51" s="68">
        <v>183.43469999999999</v>
      </c>
      <c r="K51" s="68">
        <v>802.76020000000005</v>
      </c>
      <c r="L51" s="68">
        <v>99.636600000000001</v>
      </c>
      <c r="M51" s="68">
        <v>0</v>
      </c>
      <c r="N51" s="68">
        <v>26.633500000000002</v>
      </c>
      <c r="O51" s="68">
        <v>0</v>
      </c>
      <c r="P51" s="68">
        <v>126.82580000000007</v>
      </c>
      <c r="R51" s="67">
        <f t="shared" si="7"/>
        <v>-7.443366964948106E-2</v>
      </c>
      <c r="S51" s="67">
        <f t="shared" si="8"/>
        <v>0.22027880879377326</v>
      </c>
      <c r="T51" s="67">
        <f t="shared" si="9"/>
        <v>-0.17054439749618611</v>
      </c>
      <c r="U51" s="67"/>
      <c r="V51" s="67">
        <f t="shared" si="10"/>
        <v>-0.19683497249001491</v>
      </c>
      <c r="W51" s="67">
        <f t="shared" si="11"/>
        <v>-0.14395511491916646</v>
      </c>
      <c r="X51" s="67">
        <f t="shared" si="12"/>
        <v>7.7716340225588265E-2</v>
      </c>
      <c r="Y51" s="67" t="str">
        <f t="shared" si="13"/>
        <v>n/a</v>
      </c>
      <c r="Z51" s="67">
        <f t="shared" si="14"/>
        <v>-8.1546440813567656E-2</v>
      </c>
      <c r="AA51" s="67" t="str">
        <f t="shared" si="15"/>
        <v>n/a</v>
      </c>
      <c r="AB51" s="67">
        <f t="shared" si="16"/>
        <v>-0.1537324617038397</v>
      </c>
      <c r="AD51" s="67" t="s">
        <v>111</v>
      </c>
      <c r="AE51" s="67" t="s">
        <v>111</v>
      </c>
      <c r="AF51" s="67" t="s">
        <v>111</v>
      </c>
      <c r="AG51" s="67"/>
      <c r="AH51" s="67" t="s">
        <v>111</v>
      </c>
      <c r="AI51" s="67" t="s">
        <v>111</v>
      </c>
      <c r="AJ51" s="67" t="s">
        <v>111</v>
      </c>
      <c r="AK51" s="67" t="s">
        <v>111</v>
      </c>
      <c r="AL51" s="67" t="s">
        <v>111</v>
      </c>
      <c r="AM51" s="67" t="s">
        <v>111</v>
      </c>
      <c r="AN51" s="67" t="s">
        <v>111</v>
      </c>
    </row>
    <row r="52" spans="1:40" x14ac:dyDescent="0.2">
      <c r="A52" s="78">
        <v>2013</v>
      </c>
      <c r="B52" s="68">
        <v>627.05589999999995</v>
      </c>
      <c r="C52" s="68">
        <v>1075.9187999999999</v>
      </c>
      <c r="D52" s="68">
        <f t="shared" si="0"/>
        <v>1702.9746999999998</v>
      </c>
      <c r="E52" s="68"/>
      <c r="F52" s="68">
        <v>524.73040000000003</v>
      </c>
      <c r="G52" s="68">
        <v>48.375599999999999</v>
      </c>
      <c r="H52" s="68">
        <v>53.949899999999957</v>
      </c>
      <c r="I52" s="68"/>
      <c r="J52" s="68">
        <v>151.9068</v>
      </c>
      <c r="K52" s="68">
        <v>685.93989999999997</v>
      </c>
      <c r="L52" s="68">
        <v>92.241200000000006</v>
      </c>
      <c r="M52" s="68">
        <v>1.7777000000000001</v>
      </c>
      <c r="N52" s="68">
        <v>30.491399999999999</v>
      </c>
      <c r="O52" s="68">
        <v>0.47910000000000003</v>
      </c>
      <c r="P52" s="68">
        <v>113.08269999999993</v>
      </c>
      <c r="R52" s="67">
        <f t="shared" si="7"/>
        <v>-3.3339295935230995E-2</v>
      </c>
      <c r="S52" s="67">
        <f t="shared" si="8"/>
        <v>0.64037354275599667</v>
      </c>
      <c r="T52" s="67">
        <f t="shared" si="9"/>
        <v>-0.18327767399472639</v>
      </c>
      <c r="U52" s="67"/>
      <c r="V52" s="67">
        <f t="shared" si="10"/>
        <v>-0.17187533220268569</v>
      </c>
      <c r="W52" s="67">
        <f t="shared" si="11"/>
        <v>-0.14552328329182251</v>
      </c>
      <c r="X52" s="67">
        <f t="shared" si="12"/>
        <v>-7.4223729031299701E-2</v>
      </c>
      <c r="Y52" s="67" t="str">
        <f t="shared" si="13"/>
        <v>n/a</v>
      </c>
      <c r="Z52" s="67">
        <f t="shared" si="14"/>
        <v>0.14485140893986892</v>
      </c>
      <c r="AA52" s="67" t="str">
        <f t="shared" si="15"/>
        <v>n/a</v>
      </c>
      <c r="AB52" s="67">
        <f t="shared" si="16"/>
        <v>-0.10836202097680547</v>
      </c>
      <c r="AD52" s="67" t="s">
        <v>111</v>
      </c>
      <c r="AE52" s="67" t="s">
        <v>111</v>
      </c>
      <c r="AF52" s="67" t="s">
        <v>111</v>
      </c>
      <c r="AG52" s="67"/>
      <c r="AH52" s="67" t="s">
        <v>111</v>
      </c>
      <c r="AI52" s="67" t="s">
        <v>111</v>
      </c>
      <c r="AJ52" s="67" t="s">
        <v>111</v>
      </c>
      <c r="AK52" s="67" t="s">
        <v>111</v>
      </c>
      <c r="AL52" s="67" t="s">
        <v>111</v>
      </c>
      <c r="AM52" s="67" t="s">
        <v>111</v>
      </c>
      <c r="AN52" s="67" t="s">
        <v>111</v>
      </c>
    </row>
    <row r="53" spans="1:40" x14ac:dyDescent="0.2">
      <c r="A53" s="78">
        <v>2014</v>
      </c>
      <c r="B53" s="68">
        <v>628.90099999999995</v>
      </c>
      <c r="C53" s="68">
        <v>994.29100000000005</v>
      </c>
      <c r="D53" s="68">
        <f t="shared" si="0"/>
        <v>1623.192</v>
      </c>
      <c r="E53" s="68"/>
      <c r="F53" s="68">
        <v>507.58010000000002</v>
      </c>
      <c r="G53" s="68">
        <v>65.431399999999996</v>
      </c>
      <c r="H53" s="68">
        <v>55.889499999999884</v>
      </c>
      <c r="I53" s="68"/>
      <c r="J53" s="68">
        <v>133.1713</v>
      </c>
      <c r="K53" s="68">
        <v>610.2423</v>
      </c>
      <c r="L53" s="68">
        <v>93.418000000000006</v>
      </c>
      <c r="M53" s="68">
        <v>12.1967</v>
      </c>
      <c r="N53" s="68">
        <v>42.97</v>
      </c>
      <c r="O53" s="68">
        <v>7.202</v>
      </c>
      <c r="P53" s="68">
        <v>95.090700000000083</v>
      </c>
      <c r="R53" s="67">
        <f t="shared" si="7"/>
        <v>-3.2684022118787071E-2</v>
      </c>
      <c r="S53" s="67">
        <f t="shared" si="8"/>
        <v>0.35257030403757272</v>
      </c>
      <c r="T53" s="67">
        <f t="shared" si="9"/>
        <v>3.5951873868161455E-2</v>
      </c>
      <c r="U53" s="67"/>
      <c r="V53" s="67">
        <f t="shared" si="10"/>
        <v>-0.12333549255201215</v>
      </c>
      <c r="W53" s="67">
        <f t="shared" si="11"/>
        <v>-0.11035602390238552</v>
      </c>
      <c r="X53" s="67">
        <f t="shared" si="12"/>
        <v>1.2757856576020243E-2</v>
      </c>
      <c r="Y53" s="67">
        <f t="shared" si="13"/>
        <v>5.8609439162963373</v>
      </c>
      <c r="Z53" s="67">
        <f t="shared" si="14"/>
        <v>0.4092498212610769</v>
      </c>
      <c r="AA53" s="67">
        <f t="shared" si="15"/>
        <v>14.032352327280316</v>
      </c>
      <c r="AB53" s="67">
        <f t="shared" si="16"/>
        <v>-0.15910479675494005</v>
      </c>
      <c r="AD53" s="67" t="s">
        <v>111</v>
      </c>
      <c r="AE53" s="67" t="s">
        <v>111</v>
      </c>
      <c r="AF53" s="67" t="s">
        <v>111</v>
      </c>
      <c r="AG53" s="67"/>
      <c r="AH53" s="67" t="s">
        <v>111</v>
      </c>
      <c r="AI53" s="67" t="s">
        <v>111</v>
      </c>
      <c r="AJ53" s="67" t="s">
        <v>111</v>
      </c>
      <c r="AK53" s="67" t="s">
        <v>111</v>
      </c>
      <c r="AL53" s="67" t="s">
        <v>111</v>
      </c>
      <c r="AM53" s="67" t="s">
        <v>111</v>
      </c>
      <c r="AN53" s="67" t="s">
        <v>111</v>
      </c>
    </row>
    <row r="54" spans="1:40" x14ac:dyDescent="0.2">
      <c r="A54" s="78">
        <v>2015</v>
      </c>
      <c r="B54" s="68">
        <v>603.19119999999998</v>
      </c>
      <c r="C54" s="68">
        <v>924.67250000000001</v>
      </c>
      <c r="D54" s="68">
        <f t="shared" si="0"/>
        <v>1527.8636999999999</v>
      </c>
      <c r="E54" s="68"/>
      <c r="F54" s="68">
        <v>457.71210000000002</v>
      </c>
      <c r="G54" s="68">
        <v>85.431200000000004</v>
      </c>
      <c r="H54" s="68">
        <v>60.047899999999913</v>
      </c>
      <c r="I54" s="68"/>
      <c r="J54" s="68">
        <v>116.9432</v>
      </c>
      <c r="K54" s="68">
        <v>530.24480000000005</v>
      </c>
      <c r="L54" s="68">
        <v>91.680300000000003</v>
      </c>
      <c r="M54" s="68">
        <v>24.8992</v>
      </c>
      <c r="N54" s="68">
        <v>65.902799999999999</v>
      </c>
      <c r="O54" s="68">
        <v>14.061199999999999</v>
      </c>
      <c r="P54" s="68">
        <v>80.941000000000031</v>
      </c>
      <c r="R54" s="67">
        <f t="shared" si="7"/>
        <v>-9.8246562463737197E-2</v>
      </c>
      <c r="S54" s="67">
        <f t="shared" si="8"/>
        <v>0.30566058497907744</v>
      </c>
      <c r="T54" s="67">
        <f t="shared" si="9"/>
        <v>7.440395780960718E-2</v>
      </c>
      <c r="U54" s="67"/>
      <c r="V54" s="67">
        <f t="shared" si="10"/>
        <v>-0.12185883895403893</v>
      </c>
      <c r="W54" s="67">
        <f t="shared" si="11"/>
        <v>-0.13109137141099514</v>
      </c>
      <c r="X54" s="67">
        <f t="shared" si="12"/>
        <v>-1.8601340212807016E-2</v>
      </c>
      <c r="Y54" s="67">
        <f t="shared" si="13"/>
        <v>1.0414702337517525</v>
      </c>
      <c r="Z54" s="67">
        <f t="shared" si="14"/>
        <v>0.53369327437747272</v>
      </c>
      <c r="AA54" s="67">
        <f t="shared" si="15"/>
        <v>0.95240211052485413</v>
      </c>
      <c r="AB54" s="67">
        <f t="shared" si="16"/>
        <v>-0.14880214363760114</v>
      </c>
      <c r="AD54" s="67" t="s">
        <v>111</v>
      </c>
      <c r="AE54" s="67" t="s">
        <v>111</v>
      </c>
      <c r="AF54" s="67" t="s">
        <v>111</v>
      </c>
      <c r="AG54" s="67"/>
      <c r="AH54" s="67" t="s">
        <v>111</v>
      </c>
      <c r="AI54" s="67" t="s">
        <v>111</v>
      </c>
      <c r="AJ54" s="67" t="s">
        <v>111</v>
      </c>
      <c r="AK54" s="67" t="s">
        <v>111</v>
      </c>
      <c r="AL54" s="67" t="s">
        <v>111</v>
      </c>
      <c r="AM54" s="67" t="s">
        <v>111</v>
      </c>
      <c r="AN54" s="67" t="s">
        <v>111</v>
      </c>
    </row>
    <row r="55" spans="1:40" x14ac:dyDescent="0.2">
      <c r="A55" s="78">
        <v>2016</v>
      </c>
      <c r="B55" s="68">
        <v>531.4873</v>
      </c>
      <c r="C55" s="68">
        <v>853.35050000000001</v>
      </c>
      <c r="D55" s="68">
        <f t="shared" si="0"/>
        <v>1384.8378</v>
      </c>
      <c r="E55" s="68"/>
      <c r="F55" s="68">
        <v>382.26659999999998</v>
      </c>
      <c r="G55" s="68">
        <v>92.206400000000002</v>
      </c>
      <c r="H55" s="68">
        <v>57.014300000000048</v>
      </c>
      <c r="I55" s="68"/>
      <c r="J55" s="68">
        <v>100.8289</v>
      </c>
      <c r="K55" s="68">
        <v>460.27100000000002</v>
      </c>
      <c r="L55" s="68">
        <v>88.435699999999997</v>
      </c>
      <c r="M55" s="68">
        <v>33.9863</v>
      </c>
      <c r="N55" s="68">
        <v>70.389200000000002</v>
      </c>
      <c r="O55" s="68">
        <v>17.484300000000001</v>
      </c>
      <c r="P55" s="68">
        <v>81.955100000000016</v>
      </c>
      <c r="R55" s="67">
        <f t="shared" si="7"/>
        <v>-0.16483177962741213</v>
      </c>
      <c r="S55" s="67">
        <f t="shared" si="8"/>
        <v>7.9305921021828096E-2</v>
      </c>
      <c r="T55" s="67">
        <f t="shared" si="9"/>
        <v>-5.0519668464673484E-2</v>
      </c>
      <c r="U55" s="67"/>
      <c r="V55" s="67">
        <f t="shared" si="10"/>
        <v>-0.13779595564342351</v>
      </c>
      <c r="W55" s="67">
        <f t="shared" si="11"/>
        <v>-0.13196508480611224</v>
      </c>
      <c r="X55" s="67">
        <f t="shared" si="12"/>
        <v>-3.5390372850001683E-2</v>
      </c>
      <c r="Y55" s="67">
        <f t="shared" si="13"/>
        <v>0.36495550057833182</v>
      </c>
      <c r="Z55" s="67">
        <f t="shared" si="14"/>
        <v>6.8076014979636668E-2</v>
      </c>
      <c r="AA55" s="67">
        <f t="shared" si="15"/>
        <v>0.24344294939265509</v>
      </c>
      <c r="AB55" s="67">
        <f t="shared" si="16"/>
        <v>1.2528879060055953E-2</v>
      </c>
      <c r="AD55" s="67" t="s">
        <v>111</v>
      </c>
      <c r="AE55" s="67" t="s">
        <v>111</v>
      </c>
      <c r="AF55" s="67" t="s">
        <v>111</v>
      </c>
      <c r="AG55" s="67"/>
      <c r="AH55" s="67" t="s">
        <v>111</v>
      </c>
      <c r="AI55" s="67" t="s">
        <v>111</v>
      </c>
      <c r="AJ55" s="67" t="s">
        <v>111</v>
      </c>
      <c r="AK55" s="67" t="s">
        <v>111</v>
      </c>
      <c r="AL55" s="67" t="s">
        <v>111</v>
      </c>
      <c r="AM55" s="67" t="s">
        <v>111</v>
      </c>
      <c r="AN55" s="67" t="s">
        <v>111</v>
      </c>
    </row>
    <row r="56" spans="1:40" x14ac:dyDescent="0.2">
      <c r="A56" s="78">
        <v>2017</v>
      </c>
      <c r="B56" s="68">
        <v>508.67079999999999</v>
      </c>
      <c r="C56" s="68">
        <v>790.76890000000003</v>
      </c>
      <c r="D56" s="68">
        <f t="shared" si="0"/>
        <v>1299.4396999999999</v>
      </c>
      <c r="E56" s="68"/>
      <c r="F56" s="68">
        <v>342.86759999999998</v>
      </c>
      <c r="G56" s="68">
        <v>112.64060000000001</v>
      </c>
      <c r="H56" s="68">
        <v>53.162599999999998</v>
      </c>
      <c r="I56" s="68"/>
      <c r="J56" s="68">
        <v>91.605099999999993</v>
      </c>
      <c r="K56" s="68">
        <v>398.57870000000003</v>
      </c>
      <c r="L56" s="68">
        <v>75.482399999999998</v>
      </c>
      <c r="M56" s="68">
        <v>43.930700000000002</v>
      </c>
      <c r="N56" s="68">
        <v>79.122100000000003</v>
      </c>
      <c r="O56" s="68">
        <v>17.587199999999999</v>
      </c>
      <c r="P56" s="68">
        <v>84.462699999999927</v>
      </c>
      <c r="R56" s="67">
        <f t="shared" si="7"/>
        <v>-0.10306681253345185</v>
      </c>
      <c r="S56" s="67">
        <f t="shared" si="8"/>
        <v>0.2216136840826668</v>
      </c>
      <c r="T56" s="67">
        <f t="shared" si="9"/>
        <v>-6.7556735766291065E-2</v>
      </c>
      <c r="U56" s="67"/>
      <c r="V56" s="67">
        <f t="shared" si="10"/>
        <v>-9.1479724563096609E-2</v>
      </c>
      <c r="W56" s="67">
        <f t="shared" si="11"/>
        <v>-0.13403473171240421</v>
      </c>
      <c r="X56" s="67">
        <f t="shared" si="12"/>
        <v>-0.14647139107848983</v>
      </c>
      <c r="Y56" s="67">
        <f t="shared" si="13"/>
        <v>0.29260025363161035</v>
      </c>
      <c r="Z56" s="67">
        <f t="shared" si="14"/>
        <v>0.12406590783813431</v>
      </c>
      <c r="AA56" s="67">
        <f t="shared" si="15"/>
        <v>5.8852799368576125E-3</v>
      </c>
      <c r="AB56" s="67">
        <f t="shared" si="16"/>
        <v>3.0597241660371477E-2</v>
      </c>
      <c r="AD56" s="67" t="s">
        <v>111</v>
      </c>
      <c r="AE56" s="67" t="s">
        <v>111</v>
      </c>
      <c r="AF56" s="67" t="s">
        <v>111</v>
      </c>
      <c r="AG56" s="67"/>
      <c r="AH56" s="67" t="s">
        <v>111</v>
      </c>
      <c r="AI56" s="67" t="s">
        <v>111</v>
      </c>
      <c r="AJ56" s="67" t="s">
        <v>111</v>
      </c>
      <c r="AK56" s="67" t="s">
        <v>111</v>
      </c>
      <c r="AL56" s="67" t="s">
        <v>111</v>
      </c>
      <c r="AM56" s="67" t="s">
        <v>111</v>
      </c>
      <c r="AN56" s="67" t="s">
        <v>111</v>
      </c>
    </row>
    <row r="57" spans="1:40" x14ac:dyDescent="0.2">
      <c r="A57" s="78">
        <v>2018</v>
      </c>
      <c r="B57" s="68">
        <v>543.00789999999995</v>
      </c>
      <c r="C57" s="68">
        <v>817.21579999999994</v>
      </c>
      <c r="D57" s="68">
        <f t="shared" si="0"/>
        <v>1360.2237</v>
      </c>
      <c r="E57" s="68"/>
      <c r="F57" s="68">
        <v>354.43049999999999</v>
      </c>
      <c r="G57" s="68">
        <v>136.72919999999999</v>
      </c>
      <c r="H57" s="68">
        <v>51.848199999999963</v>
      </c>
      <c r="I57" s="68"/>
      <c r="J57" s="68">
        <v>109.4106</v>
      </c>
      <c r="K57" s="68">
        <v>353.65010000000001</v>
      </c>
      <c r="L57" s="68">
        <v>64.787899999999993</v>
      </c>
      <c r="M57" s="68">
        <v>70.613699999999994</v>
      </c>
      <c r="N57" s="68">
        <v>118.85209999999999</v>
      </c>
      <c r="O57" s="68">
        <v>17.996500000000001</v>
      </c>
      <c r="P57" s="68">
        <v>81.904899999999998</v>
      </c>
      <c r="R57" s="67">
        <f t="shared" si="7"/>
        <v>3.3724096415059357E-2</v>
      </c>
      <c r="S57" s="67">
        <f t="shared" si="8"/>
        <v>0.21385361938768077</v>
      </c>
      <c r="T57" s="67">
        <f t="shared" si="9"/>
        <v>-2.4724148179359862E-2</v>
      </c>
      <c r="U57" s="67"/>
      <c r="V57" s="67">
        <f t="shared" si="10"/>
        <v>0.19437236573072902</v>
      </c>
      <c r="W57" s="67">
        <f t="shared" si="11"/>
        <v>-0.1127220295515039</v>
      </c>
      <c r="X57" s="67">
        <f t="shared" si="12"/>
        <v>-0.14168203448750971</v>
      </c>
      <c r="Y57" s="67">
        <f t="shared" si="13"/>
        <v>0.60738845499844052</v>
      </c>
      <c r="Z57" s="67">
        <f t="shared" si="14"/>
        <v>0.5021353073287993</v>
      </c>
      <c r="AA57" s="67">
        <f t="shared" si="15"/>
        <v>2.3272607350800723E-2</v>
      </c>
      <c r="AB57" s="67">
        <f t="shared" si="16"/>
        <v>-3.0283190094561596E-2</v>
      </c>
      <c r="AD57" s="67" t="s">
        <v>111</v>
      </c>
      <c r="AE57" s="67" t="s">
        <v>111</v>
      </c>
      <c r="AF57" s="67" t="s">
        <v>111</v>
      </c>
      <c r="AG57" s="67"/>
      <c r="AH57" s="67" t="s">
        <v>111</v>
      </c>
      <c r="AI57" s="67" t="s">
        <v>111</v>
      </c>
      <c r="AJ57" s="67" t="s">
        <v>111</v>
      </c>
      <c r="AK57" s="67" t="s">
        <v>111</v>
      </c>
      <c r="AL57" s="67" t="s">
        <v>111</v>
      </c>
      <c r="AM57" s="67" t="s">
        <v>111</v>
      </c>
      <c r="AN57" s="67" t="s">
        <v>111</v>
      </c>
    </row>
    <row r="58" spans="1:40" x14ac:dyDescent="0.2">
      <c r="A58" s="78">
        <v>2019</v>
      </c>
      <c r="B58" s="68">
        <v>596.25072030000001</v>
      </c>
      <c r="C58" s="68">
        <v>805.28293159999998</v>
      </c>
      <c r="D58" s="68">
        <f t="shared" si="0"/>
        <v>1401.5336519</v>
      </c>
      <c r="E58" s="68"/>
      <c r="F58" s="68">
        <v>382.45647000000002</v>
      </c>
      <c r="G58" s="68">
        <v>163.0944303</v>
      </c>
      <c r="H58" s="68">
        <f t="shared" ref="H58:H59" si="17">B58-SUM(F58:G58)</f>
        <v>50.699820000000045</v>
      </c>
      <c r="I58" s="68"/>
      <c r="J58" s="68">
        <v>105.7444912</v>
      </c>
      <c r="K58" s="68">
        <v>337.040503</v>
      </c>
      <c r="L58" s="68">
        <v>58.412472190000003</v>
      </c>
      <c r="M58" s="68">
        <v>67.802997540000007</v>
      </c>
      <c r="N58" s="68">
        <v>125.6472711</v>
      </c>
      <c r="O58" s="68">
        <v>17.648283769999999</v>
      </c>
      <c r="P58" s="68">
        <f t="shared" ref="P58:P59" si="18">C58-SUM(J58:O58)</f>
        <v>92.986912799999914</v>
      </c>
      <c r="R58" s="67">
        <f>IFERROR(F58/F57-1, "n/a")</f>
        <v>7.9073245671577475E-2</v>
      </c>
      <c r="S58" s="67">
        <f t="shared" si="8"/>
        <v>0.19282808865992052</v>
      </c>
      <c r="T58" s="67">
        <f t="shared" si="9"/>
        <v>-2.2148888486001828E-2</v>
      </c>
      <c r="U58" s="67"/>
      <c r="V58" s="67">
        <f t="shared" si="10"/>
        <v>-3.3507802717469781E-2</v>
      </c>
      <c r="W58" s="67">
        <f t="shared" si="11"/>
        <v>-4.696618776581718E-2</v>
      </c>
      <c r="X58" s="67">
        <f t="shared" si="12"/>
        <v>-9.8404606570053899E-2</v>
      </c>
      <c r="Y58" s="67">
        <f t="shared" si="13"/>
        <v>-3.980392558384549E-2</v>
      </c>
      <c r="Z58" s="67">
        <f t="shared" si="14"/>
        <v>5.7173336440837108E-2</v>
      </c>
      <c r="AA58" s="67">
        <f t="shared" si="15"/>
        <v>-1.934910843775195E-2</v>
      </c>
      <c r="AB58" s="67">
        <f t="shared" si="16"/>
        <v>0.13530341652330824</v>
      </c>
      <c r="AD58" s="67" t="s">
        <v>111</v>
      </c>
      <c r="AE58" s="67" t="s">
        <v>111</v>
      </c>
      <c r="AF58" s="67" t="s">
        <v>111</v>
      </c>
      <c r="AG58" s="67"/>
      <c r="AH58" s="67" t="s">
        <v>111</v>
      </c>
      <c r="AI58" s="67" t="s">
        <v>111</v>
      </c>
      <c r="AJ58" s="67" t="s">
        <v>111</v>
      </c>
      <c r="AK58" s="67" t="s">
        <v>111</v>
      </c>
      <c r="AL58" s="67" t="s">
        <v>111</v>
      </c>
      <c r="AM58" s="67" t="s">
        <v>111</v>
      </c>
      <c r="AN58" s="67" t="s">
        <v>111</v>
      </c>
    </row>
    <row r="59" spans="1:40" x14ac:dyDescent="0.2">
      <c r="A59" s="78">
        <v>2020</v>
      </c>
      <c r="B59" s="68">
        <v>596.39955129999998</v>
      </c>
      <c r="C59" s="68">
        <v>783.74906869999995</v>
      </c>
      <c r="D59" s="68">
        <f t="shared" si="0"/>
        <v>1380.1486199999999</v>
      </c>
      <c r="E59" s="68"/>
      <c r="F59" s="68">
        <v>381.62611249999998</v>
      </c>
      <c r="G59" s="68">
        <v>166.39713119999999</v>
      </c>
      <c r="H59" s="68">
        <f t="shared" si="17"/>
        <v>48.376307600000018</v>
      </c>
      <c r="I59" s="68"/>
      <c r="J59" s="68">
        <v>76.362293719999997</v>
      </c>
      <c r="K59" s="68">
        <v>291.31648669999998</v>
      </c>
      <c r="L59" s="68">
        <v>89.961875849999998</v>
      </c>
      <c r="M59" s="68">
        <v>107.6448793</v>
      </c>
      <c r="N59" s="68">
        <v>110.358408</v>
      </c>
      <c r="O59" s="68">
        <v>20.924228400000001</v>
      </c>
      <c r="P59" s="68">
        <f t="shared" si="18"/>
        <v>87.180896730000086</v>
      </c>
      <c r="R59" s="67">
        <f>IFERROR(F59/F58-1, "n/a")</f>
        <v>-2.1711163626021435E-3</v>
      </c>
      <c r="S59" s="67">
        <f t="shared" ref="S59" si="19">IFERROR(G59/G58-1, "n/a")</f>
        <v>2.0250237202612764E-2</v>
      </c>
      <c r="T59" s="67">
        <f t="shared" ref="T59" si="20">IFERROR(H59/H58-1, "n/a")</f>
        <v>-4.5828809648634339E-2</v>
      </c>
      <c r="U59" s="67"/>
      <c r="V59" s="67">
        <f t="shared" ref="V59" si="21">IFERROR(J59/J58-1, "n/a")</f>
        <v>-0.27786031354038043</v>
      </c>
      <c r="W59" s="67">
        <f t="shared" ref="W59" si="22">IFERROR(K59/K58-1, "n/a")</f>
        <v>-0.13566326863688549</v>
      </c>
      <c r="X59" s="67">
        <f t="shared" ref="X59" si="23">IFERROR(L59/L58-1, "n/a")</f>
        <v>0.54011416529980627</v>
      </c>
      <c r="Y59" s="67">
        <f t="shared" ref="Y59" si="24">IFERROR(M59/M58-1, "n/a")</f>
        <v>0.58761239481330452</v>
      </c>
      <c r="Z59" s="67">
        <f t="shared" ref="Z59" si="25">IFERROR(N59/N58-1, "n/a")</f>
        <v>-0.12168082096929844</v>
      </c>
      <c r="AA59" s="67">
        <f t="shared" ref="AA59" si="26">IFERROR(O59/O58-1, "n/a")</f>
        <v>0.18562397753195259</v>
      </c>
      <c r="AB59" s="67">
        <f t="shared" ref="AB59" si="27">IFERROR(P59/P58-1, "n/a")</f>
        <v>-6.2439066909207419E-2</v>
      </c>
      <c r="AD59" s="67" t="s">
        <v>111</v>
      </c>
      <c r="AE59" s="67" t="s">
        <v>111</v>
      </c>
      <c r="AF59" s="67" t="s">
        <v>111</v>
      </c>
      <c r="AG59" s="67"/>
      <c r="AH59" s="67" t="s">
        <v>111</v>
      </c>
      <c r="AI59" s="67" t="s">
        <v>111</v>
      </c>
      <c r="AJ59" s="67" t="s">
        <v>111</v>
      </c>
      <c r="AK59" s="67" t="s">
        <v>111</v>
      </c>
      <c r="AL59" s="67" t="s">
        <v>111</v>
      </c>
      <c r="AM59" s="67" t="s">
        <v>111</v>
      </c>
      <c r="AN59" s="67" t="s">
        <v>111</v>
      </c>
    </row>
    <row r="60" spans="1:40" x14ac:dyDescent="0.2">
      <c r="A60" s="78">
        <v>2021</v>
      </c>
      <c r="B60" s="68">
        <v>672.78061676056996</v>
      </c>
      <c r="C60" s="68">
        <v>839.74995502875049</v>
      </c>
      <c r="D60" s="68">
        <v>1512.5305717893204</v>
      </c>
      <c r="E60" s="68"/>
      <c r="F60" s="68">
        <v>378.61235375071635</v>
      </c>
      <c r="G60" s="68">
        <v>226.65677904420861</v>
      </c>
      <c r="H60" s="68">
        <v>67.51148396564497</v>
      </c>
      <c r="I60" s="68"/>
      <c r="J60" s="68">
        <v>126.27415235086796</v>
      </c>
      <c r="K60" s="68">
        <v>275.28420932383381</v>
      </c>
      <c r="L60" s="68">
        <v>71.115659377963738</v>
      </c>
      <c r="M60" s="68">
        <v>113.87458524397042</v>
      </c>
      <c r="N60" s="68">
        <v>112.62588527120434</v>
      </c>
      <c r="O60" s="68">
        <v>33.039405392800688</v>
      </c>
      <c r="P60" s="68">
        <v>107.5360580681097</v>
      </c>
      <c r="R60" s="67">
        <f>IFERROR(F60/F59-1, "n/a")</f>
        <v>-7.897150248814877E-3</v>
      </c>
      <c r="S60" s="67">
        <f t="shared" ref="S60" si="28">IFERROR(G60/G59-1, "n/a")</f>
        <v>0.36214355025015377</v>
      </c>
      <c r="T60" s="67">
        <f t="shared" ref="T60" si="29">IFERROR(H60/H59-1, "n/a")</f>
        <v>0.39554850948659315</v>
      </c>
      <c r="U60" s="67"/>
      <c r="V60" s="67">
        <f t="shared" ref="V60" si="30">IFERROR(J60/J59-1, "n/a")</f>
        <v>0.65361916463485681</v>
      </c>
      <c r="W60" s="67">
        <f t="shared" ref="W60" si="31">IFERROR(K60/K59-1, "n/a")</f>
        <v>-5.5033882763649955E-2</v>
      </c>
      <c r="X60" s="67">
        <f t="shared" ref="X60" si="32">IFERROR(L60/L59-1, "n/a")</f>
        <v>-0.20949114604346331</v>
      </c>
      <c r="Y60" s="67">
        <f t="shared" ref="Y60" si="33">IFERROR(M60/M59-1, "n/a")</f>
        <v>5.7872757018089027E-2</v>
      </c>
      <c r="Z60" s="67">
        <f t="shared" ref="Z60" si="34">IFERROR(N60/N59-1, "n/a")</f>
        <v>2.0546484063129533E-2</v>
      </c>
      <c r="AA60" s="67">
        <f t="shared" ref="AA60" si="35">IFERROR(O60/O59-1, "n/a")</f>
        <v>0.57900232979681521</v>
      </c>
      <c r="AB60" s="67">
        <f t="shared" ref="AB60" si="36">IFERROR(P60/P59-1, "n/a")</f>
        <v>0.23348189914987572</v>
      </c>
      <c r="AD60" s="67" t="s">
        <v>111</v>
      </c>
      <c r="AE60" s="67" t="s">
        <v>111</v>
      </c>
      <c r="AF60" s="67" t="s">
        <v>111</v>
      </c>
      <c r="AG60" s="67"/>
      <c r="AH60" s="67" t="s">
        <v>111</v>
      </c>
      <c r="AI60" s="67" t="s">
        <v>111</v>
      </c>
      <c r="AJ60" s="67" t="s">
        <v>111</v>
      </c>
      <c r="AK60" s="67" t="s">
        <v>111</v>
      </c>
      <c r="AL60" s="67" t="s">
        <v>111</v>
      </c>
      <c r="AM60" s="67" t="s">
        <v>111</v>
      </c>
      <c r="AN60" s="67" t="s">
        <v>111</v>
      </c>
    </row>
    <row r="61" spans="1:40" x14ac:dyDescent="0.2">
      <c r="A61" s="78"/>
      <c r="B61" s="68"/>
      <c r="C61" s="68"/>
      <c r="D61" s="68"/>
      <c r="E61" s="68"/>
      <c r="F61" s="68"/>
      <c r="G61" s="68"/>
      <c r="H61" s="68"/>
      <c r="I61" s="68"/>
      <c r="J61" s="68"/>
      <c r="K61" s="68"/>
      <c r="L61" s="68"/>
      <c r="M61" s="68"/>
      <c r="N61" s="68"/>
      <c r="O61" s="68"/>
      <c r="P61" s="68"/>
      <c r="R61" s="67"/>
      <c r="S61" s="67"/>
      <c r="T61" s="67"/>
      <c r="U61" s="67"/>
      <c r="V61" s="67"/>
      <c r="W61" s="67"/>
      <c r="X61" s="67"/>
      <c r="Y61" s="67"/>
      <c r="Z61" s="67"/>
      <c r="AA61" s="67"/>
      <c r="AB61" s="67"/>
      <c r="AD61" s="67"/>
      <c r="AE61" s="67"/>
      <c r="AF61" s="67"/>
      <c r="AG61" s="67"/>
      <c r="AH61" s="67"/>
      <c r="AI61" s="67"/>
      <c r="AJ61" s="67"/>
      <c r="AK61" s="67"/>
      <c r="AL61" s="67"/>
      <c r="AM61" s="67"/>
      <c r="AN61" s="67"/>
    </row>
    <row r="62" spans="1:40" x14ac:dyDescent="0.2">
      <c r="A62" s="32" t="s">
        <v>102</v>
      </c>
      <c r="B62" s="68">
        <v>547.09626849999995</v>
      </c>
      <c r="C62" s="68">
        <v>820.04952649999996</v>
      </c>
      <c r="D62" s="68">
        <f t="shared" ref="D62:D73" si="37">SUM(B62:C62)</f>
        <v>1367.1457949999999</v>
      </c>
      <c r="E62" s="68"/>
      <c r="F62" s="68">
        <v>355.28124930000001</v>
      </c>
      <c r="G62" s="68">
        <v>140.48731950000001</v>
      </c>
      <c r="H62" s="68">
        <f t="shared" ref="H62:H73" si="38">B62-SUM(F62:G62)</f>
        <v>51.327699699999926</v>
      </c>
      <c r="I62" s="68"/>
      <c r="J62" s="68">
        <v>110.677269</v>
      </c>
      <c r="K62" s="68">
        <v>352.97175900000002</v>
      </c>
      <c r="L62" s="68">
        <v>62.339175330000003</v>
      </c>
      <c r="M62" s="68">
        <v>74.798846870000006</v>
      </c>
      <c r="N62" s="68">
        <v>123.8717606</v>
      </c>
      <c r="O62" s="68">
        <v>18.151710449999999</v>
      </c>
      <c r="P62" s="68">
        <f t="shared" ref="P62:P73" si="39">C62-SUM(J62:O62)</f>
        <v>77.239005249999877</v>
      </c>
      <c r="R62" s="67" t="s">
        <v>111</v>
      </c>
      <c r="S62" s="67" t="s">
        <v>111</v>
      </c>
      <c r="T62" s="67" t="s">
        <v>111</v>
      </c>
      <c r="U62" s="67"/>
      <c r="V62" s="67" t="s">
        <v>111</v>
      </c>
      <c r="W62" s="67" t="s">
        <v>111</v>
      </c>
      <c r="X62" s="67" t="s">
        <v>111</v>
      </c>
      <c r="Y62" s="67" t="s">
        <v>111</v>
      </c>
      <c r="Z62" s="67" t="s">
        <v>111</v>
      </c>
      <c r="AA62" s="67" t="s">
        <v>111</v>
      </c>
      <c r="AB62" s="67" t="s">
        <v>111</v>
      </c>
      <c r="AD62" s="67" t="s">
        <v>111</v>
      </c>
      <c r="AE62" s="67" t="s">
        <v>111</v>
      </c>
      <c r="AF62" s="67" t="s">
        <v>111</v>
      </c>
      <c r="AG62" s="67"/>
      <c r="AH62" s="67" t="s">
        <v>111</v>
      </c>
      <c r="AI62" s="67" t="s">
        <v>111</v>
      </c>
      <c r="AJ62" s="67" t="s">
        <v>111</v>
      </c>
      <c r="AK62" s="67" t="s">
        <v>111</v>
      </c>
      <c r="AL62" s="67" t="s">
        <v>111</v>
      </c>
      <c r="AM62" s="67" t="s">
        <v>111</v>
      </c>
      <c r="AN62" s="67" t="s">
        <v>111</v>
      </c>
    </row>
    <row r="63" spans="1:40" x14ac:dyDescent="0.2">
      <c r="A63" s="32" t="s">
        <v>103</v>
      </c>
      <c r="B63" s="68">
        <v>553.44049589999997</v>
      </c>
      <c r="C63" s="68">
        <v>799.21595979999995</v>
      </c>
      <c r="D63" s="68">
        <f t="shared" si="37"/>
        <v>1352.6564556999999</v>
      </c>
      <c r="E63" s="68"/>
      <c r="F63" s="68">
        <v>359.56816830000002</v>
      </c>
      <c r="G63" s="68">
        <v>142.5124907</v>
      </c>
      <c r="H63" s="68">
        <f t="shared" si="38"/>
        <v>51.359836899999948</v>
      </c>
      <c r="I63" s="68"/>
      <c r="J63" s="68">
        <v>106.299521</v>
      </c>
      <c r="K63" s="68">
        <v>342.59139820000001</v>
      </c>
      <c r="L63" s="68">
        <v>59.95475424</v>
      </c>
      <c r="M63" s="68">
        <v>67.888605870000006</v>
      </c>
      <c r="N63" s="68">
        <v>124.8740677</v>
      </c>
      <c r="O63" s="68">
        <v>17.205780279999999</v>
      </c>
      <c r="P63" s="68">
        <f t="shared" si="39"/>
        <v>80.401832509999963</v>
      </c>
      <c r="R63" s="67" t="s">
        <v>111</v>
      </c>
      <c r="S63" s="67" t="s">
        <v>111</v>
      </c>
      <c r="T63" s="67" t="s">
        <v>111</v>
      </c>
      <c r="U63" s="67"/>
      <c r="V63" s="67" t="s">
        <v>111</v>
      </c>
      <c r="W63" s="67" t="s">
        <v>111</v>
      </c>
      <c r="X63" s="67" t="s">
        <v>111</v>
      </c>
      <c r="Y63" s="67" t="s">
        <v>111</v>
      </c>
      <c r="Z63" s="67" t="s">
        <v>111</v>
      </c>
      <c r="AA63" s="67" t="s">
        <v>111</v>
      </c>
      <c r="AB63" s="67" t="s">
        <v>111</v>
      </c>
      <c r="AD63" s="67">
        <f>IFERROR(F63/F62-1, "n/a")</f>
        <v>1.2066268648982748E-2</v>
      </c>
      <c r="AE63" s="67">
        <f t="shared" ref="AE63:AN63" si="40">IFERROR(G63/G62-1, "n/a")</f>
        <v>1.4415330915328539E-2</v>
      </c>
      <c r="AF63" s="67">
        <f t="shared" si="40"/>
        <v>6.2611806466805753E-4</v>
      </c>
      <c r="AG63" s="67"/>
      <c r="AH63" s="67">
        <f t="shared" si="40"/>
        <v>-3.9554174398719555E-2</v>
      </c>
      <c r="AI63" s="67">
        <f t="shared" si="40"/>
        <v>-2.9408474007689644E-2</v>
      </c>
      <c r="AJ63" s="67">
        <f t="shared" si="40"/>
        <v>-3.8249159976496028E-2</v>
      </c>
      <c r="AK63" s="67">
        <f t="shared" si="40"/>
        <v>-9.2384325282580337E-2</v>
      </c>
      <c r="AL63" s="67">
        <f t="shared" si="40"/>
        <v>8.0914899016943931E-3</v>
      </c>
      <c r="AM63" s="67">
        <f t="shared" si="40"/>
        <v>-5.211245367788464E-2</v>
      </c>
      <c r="AN63" s="67">
        <f t="shared" si="40"/>
        <v>4.094857578451383E-2</v>
      </c>
    </row>
    <row r="64" spans="1:40" x14ac:dyDescent="0.2">
      <c r="A64" s="32" t="s">
        <v>104</v>
      </c>
      <c r="B64" s="68">
        <v>561.59295770000006</v>
      </c>
      <c r="C64" s="68">
        <v>803.12728470000002</v>
      </c>
      <c r="D64" s="68">
        <f t="shared" si="37"/>
        <v>1364.7202424000002</v>
      </c>
      <c r="E64" s="68"/>
      <c r="F64" s="68">
        <v>367.35602239999997</v>
      </c>
      <c r="G64" s="68">
        <v>144.30786979999999</v>
      </c>
      <c r="H64" s="68">
        <f t="shared" si="38"/>
        <v>49.929065500000092</v>
      </c>
      <c r="I64" s="68"/>
      <c r="J64" s="68">
        <v>106.0244359</v>
      </c>
      <c r="K64" s="68">
        <v>340.43358319999999</v>
      </c>
      <c r="L64" s="68">
        <v>58.760953499999999</v>
      </c>
      <c r="M64" s="68">
        <v>67.365882319999997</v>
      </c>
      <c r="N64" s="68">
        <v>124.3931041</v>
      </c>
      <c r="O64" s="68">
        <v>17.961686180000001</v>
      </c>
      <c r="P64" s="68">
        <f t="shared" si="39"/>
        <v>88.187639500000046</v>
      </c>
      <c r="R64" s="67" t="s">
        <v>111</v>
      </c>
      <c r="S64" s="67" t="s">
        <v>111</v>
      </c>
      <c r="T64" s="67" t="s">
        <v>111</v>
      </c>
      <c r="U64" s="67"/>
      <c r="V64" s="67" t="s">
        <v>111</v>
      </c>
      <c r="W64" s="67" t="s">
        <v>111</v>
      </c>
      <c r="X64" s="67" t="s">
        <v>111</v>
      </c>
      <c r="Y64" s="67" t="s">
        <v>111</v>
      </c>
      <c r="Z64" s="67" t="s">
        <v>111</v>
      </c>
      <c r="AA64" s="67" t="s">
        <v>111</v>
      </c>
      <c r="AB64" s="67" t="s">
        <v>111</v>
      </c>
      <c r="AD64" s="67">
        <f t="shared" ref="AD64:AD67" si="41">IFERROR(F64/F63-1, "n/a")</f>
        <v>2.1658908620360018E-2</v>
      </c>
      <c r="AE64" s="67">
        <f t="shared" ref="AE64:AE67" si="42">IFERROR(G64/G63-1, "n/a")</f>
        <v>1.2598047309266391E-2</v>
      </c>
      <c r="AF64" s="67">
        <f t="shared" ref="AF64:AF67" si="43">IFERROR(H64/H63-1, "n/a")</f>
        <v>-2.7857787063958805E-2</v>
      </c>
      <c r="AG64" s="67"/>
      <c r="AH64" s="67">
        <f t="shared" ref="AH64:AH67" si="44">IFERROR(J64/J63-1, "n/a")</f>
        <v>-2.5878300994413017E-3</v>
      </c>
      <c r="AI64" s="67">
        <f t="shared" ref="AI64:AI67" si="45">IFERROR(K64/K63-1, "n/a")</f>
        <v>-6.2985089857402476E-3</v>
      </c>
      <c r="AJ64" s="67">
        <f t="shared" ref="AJ64:AJ67" si="46">IFERROR(L64/L63-1, "n/a")</f>
        <v>-1.9911694329046714E-2</v>
      </c>
      <c r="AK64" s="67">
        <f t="shared" ref="AK64:AK67" si="47">IFERROR(M64/M63-1, "n/a")</f>
        <v>-7.6997243248885239E-3</v>
      </c>
      <c r="AL64" s="67">
        <f t="shared" ref="AL64:AL67" si="48">IFERROR(N64/N63-1, "n/a")</f>
        <v>-3.8515891158080739E-3</v>
      </c>
      <c r="AM64" s="67">
        <f t="shared" ref="AM64:AM67" si="49">IFERROR(O64/O63-1, "n/a")</f>
        <v>4.3933253110215897E-2</v>
      </c>
      <c r="AN64" s="67">
        <f t="shared" ref="AN64:AN67" si="50">IFERROR(P64/P63-1, "n/a")</f>
        <v>9.6836188267620971E-2</v>
      </c>
    </row>
    <row r="65" spans="1:40" x14ac:dyDescent="0.2">
      <c r="A65" s="32" t="s">
        <v>105</v>
      </c>
      <c r="B65" s="68">
        <v>596.25072030000001</v>
      </c>
      <c r="C65" s="68">
        <v>805.28293159999998</v>
      </c>
      <c r="D65" s="68">
        <f t="shared" si="37"/>
        <v>1401.5336519</v>
      </c>
      <c r="E65" s="68"/>
      <c r="F65" s="68">
        <v>382.45647000000002</v>
      </c>
      <c r="G65" s="68">
        <v>163.0944303</v>
      </c>
      <c r="H65" s="68">
        <f t="shared" si="38"/>
        <v>50.699820000000045</v>
      </c>
      <c r="I65" s="68"/>
      <c r="J65" s="68">
        <v>105.7444912</v>
      </c>
      <c r="K65" s="68">
        <v>337.040503</v>
      </c>
      <c r="L65" s="68">
        <v>58.412472190000003</v>
      </c>
      <c r="M65" s="68">
        <v>67.802997540000007</v>
      </c>
      <c r="N65" s="68">
        <v>125.6472711</v>
      </c>
      <c r="O65" s="68">
        <v>17.648283769999999</v>
      </c>
      <c r="P65" s="68">
        <f t="shared" si="39"/>
        <v>92.986912799999914</v>
      </c>
      <c r="R65" s="67" t="s">
        <v>111</v>
      </c>
      <c r="S65" s="67" t="s">
        <v>111</v>
      </c>
      <c r="T65" s="67" t="s">
        <v>111</v>
      </c>
      <c r="U65" s="67"/>
      <c r="V65" s="67" t="s">
        <v>111</v>
      </c>
      <c r="W65" s="67" t="s">
        <v>111</v>
      </c>
      <c r="X65" s="67" t="s">
        <v>111</v>
      </c>
      <c r="Y65" s="67" t="s">
        <v>111</v>
      </c>
      <c r="Z65" s="67" t="s">
        <v>111</v>
      </c>
      <c r="AA65" s="67" t="s">
        <v>111</v>
      </c>
      <c r="AB65" s="67" t="s">
        <v>111</v>
      </c>
      <c r="AD65" s="67">
        <f t="shared" si="41"/>
        <v>4.1105757573664414E-2</v>
      </c>
      <c r="AE65" s="67">
        <f t="shared" si="42"/>
        <v>0.13018389451688805</v>
      </c>
      <c r="AF65" s="67">
        <f t="shared" si="43"/>
        <v>1.5436990303772991E-2</v>
      </c>
      <c r="AG65" s="67"/>
      <c r="AH65" s="67">
        <f t="shared" si="44"/>
        <v>-2.6403790562398166E-3</v>
      </c>
      <c r="AI65" s="67">
        <f t="shared" si="45"/>
        <v>-9.9669373629528435E-3</v>
      </c>
      <c r="AJ65" s="67">
        <f t="shared" si="46"/>
        <v>-5.9304910700606062E-3</v>
      </c>
      <c r="AK65" s="67">
        <f t="shared" si="47"/>
        <v>6.4886735680775853E-3</v>
      </c>
      <c r="AL65" s="67">
        <f t="shared" si="48"/>
        <v>1.0082287190066097E-2</v>
      </c>
      <c r="AM65" s="67">
        <f t="shared" si="49"/>
        <v>-1.7448384681665874E-2</v>
      </c>
      <c r="AN65" s="67">
        <f t="shared" si="50"/>
        <v>5.4421156153066752E-2</v>
      </c>
    </row>
    <row r="66" spans="1:40" x14ac:dyDescent="0.2">
      <c r="A66" s="32" t="s">
        <v>106</v>
      </c>
      <c r="B66" s="68">
        <v>591.47820160000003</v>
      </c>
      <c r="C66" s="68">
        <v>782.76632689999997</v>
      </c>
      <c r="D66" s="68">
        <f t="shared" si="37"/>
        <v>1374.2445284999999</v>
      </c>
      <c r="E66" s="68"/>
      <c r="F66" s="68">
        <v>381.97370230000001</v>
      </c>
      <c r="G66" s="68">
        <v>161.07169139999999</v>
      </c>
      <c r="H66" s="68">
        <f t="shared" si="38"/>
        <v>48.432807900000057</v>
      </c>
      <c r="I66" s="68"/>
      <c r="J66" s="68">
        <v>103.4645587</v>
      </c>
      <c r="K66" s="68">
        <v>328.08252190000002</v>
      </c>
      <c r="L66" s="68">
        <v>57.467907289999999</v>
      </c>
      <c r="M66" s="68">
        <v>71.009103019999998</v>
      </c>
      <c r="N66" s="68">
        <v>117.517645</v>
      </c>
      <c r="O66" s="68">
        <v>16.698698950000001</v>
      </c>
      <c r="P66" s="68">
        <f t="shared" si="39"/>
        <v>88.525892039999917</v>
      </c>
      <c r="R66" s="67">
        <f>IFERROR(F66/F62-1, "n/a")</f>
        <v>7.5130486206607783E-2</v>
      </c>
      <c r="S66" s="67">
        <f t="shared" ref="S66:AB66" si="51">IFERROR(G66/G62-1, "n/a")</f>
        <v>0.14652120898356213</v>
      </c>
      <c r="T66" s="67">
        <f t="shared" si="51"/>
        <v>-5.6400185804544645E-2</v>
      </c>
      <c r="U66" s="67"/>
      <c r="V66" s="67">
        <f t="shared" si="51"/>
        <v>-6.5168849621687008E-2</v>
      </c>
      <c r="W66" s="67">
        <f t="shared" si="51"/>
        <v>-7.0513395095724962E-2</v>
      </c>
      <c r="X66" s="67">
        <f t="shared" si="51"/>
        <v>-7.8141361579028845E-2</v>
      </c>
      <c r="Y66" s="67">
        <f t="shared" si="51"/>
        <v>-5.0665805805623743E-2</v>
      </c>
      <c r="Z66" s="67">
        <f t="shared" si="51"/>
        <v>-5.1295917400563718E-2</v>
      </c>
      <c r="AA66" s="67">
        <f t="shared" si="51"/>
        <v>-8.0048186312932201E-2</v>
      </c>
      <c r="AB66" s="67">
        <f t="shared" si="51"/>
        <v>0.14612936499463869</v>
      </c>
      <c r="AD66" s="67">
        <f t="shared" si="41"/>
        <v>-1.2622814303546726E-3</v>
      </c>
      <c r="AE66" s="67">
        <f t="shared" si="42"/>
        <v>-1.2402256142526324E-2</v>
      </c>
      <c r="AF66" s="67">
        <f t="shared" si="43"/>
        <v>-4.4714401352903943E-2</v>
      </c>
      <c r="AG66" s="67"/>
      <c r="AH66" s="67">
        <f t="shared" si="44"/>
        <v>-2.1560768548101961E-2</v>
      </c>
      <c r="AI66" s="67">
        <f t="shared" si="45"/>
        <v>-2.657835191991742E-2</v>
      </c>
      <c r="AJ66" s="67">
        <f t="shared" si="46"/>
        <v>-1.6170603033673792E-2</v>
      </c>
      <c r="AK66" s="67">
        <f t="shared" si="47"/>
        <v>4.7285600877875256E-2</v>
      </c>
      <c r="AL66" s="67">
        <f t="shared" si="48"/>
        <v>-6.4701971072095965E-2</v>
      </c>
      <c r="AM66" s="67">
        <f t="shared" si="49"/>
        <v>-5.3806071591742E-2</v>
      </c>
      <c r="AN66" s="67">
        <f t="shared" si="50"/>
        <v>-4.7974716287171981E-2</v>
      </c>
    </row>
    <row r="67" spans="1:40" x14ac:dyDescent="0.2">
      <c r="A67" s="32" t="s">
        <v>107</v>
      </c>
      <c r="B67" s="68">
        <v>602.02329589999999</v>
      </c>
      <c r="C67" s="68">
        <v>781.30895420000002</v>
      </c>
      <c r="D67" s="68">
        <f t="shared" si="37"/>
        <v>1383.3322501</v>
      </c>
      <c r="E67" s="68"/>
      <c r="F67" s="68">
        <v>388.51727349999999</v>
      </c>
      <c r="G67" s="68">
        <v>164.65039619999999</v>
      </c>
      <c r="H67" s="68">
        <f t="shared" si="38"/>
        <v>48.855626199999961</v>
      </c>
      <c r="I67" s="68"/>
      <c r="J67" s="68">
        <v>100.5463244</v>
      </c>
      <c r="K67" s="68">
        <v>325.77101850000003</v>
      </c>
      <c r="L67" s="68">
        <v>57.268163780000002</v>
      </c>
      <c r="M67" s="68">
        <v>69.915965850000006</v>
      </c>
      <c r="N67" s="68">
        <v>117.9632113</v>
      </c>
      <c r="O67" s="68">
        <v>16.334694370000001</v>
      </c>
      <c r="P67" s="68">
        <f t="shared" si="39"/>
        <v>93.509576000000038</v>
      </c>
      <c r="R67" s="67">
        <f>IFERROR(F67/F63-1, "n/a")</f>
        <v>8.051075637998828E-2</v>
      </c>
      <c r="S67" s="67">
        <f t="shared" ref="S67:AB67" si="52">IFERROR(G67/G63-1, "n/a")</f>
        <v>0.1553401066198612</v>
      </c>
      <c r="T67" s="67">
        <f t="shared" si="52"/>
        <v>-4.8758151332836341E-2</v>
      </c>
      <c r="U67" s="67"/>
      <c r="V67" s="67">
        <f t="shared" si="52"/>
        <v>-5.4122507287685639E-2</v>
      </c>
      <c r="W67" s="67">
        <f t="shared" si="52"/>
        <v>-4.909749570005395E-2</v>
      </c>
      <c r="X67" s="67">
        <f t="shared" si="52"/>
        <v>-4.4810298933851467E-2</v>
      </c>
      <c r="Y67" s="67">
        <f t="shared" si="52"/>
        <v>2.9863037457009911E-2</v>
      </c>
      <c r="Z67" s="67">
        <f t="shared" si="52"/>
        <v>-5.534260657387069E-2</v>
      </c>
      <c r="AA67" s="67">
        <f t="shared" si="52"/>
        <v>-5.0627515626974984E-2</v>
      </c>
      <c r="AB67" s="67">
        <f t="shared" si="52"/>
        <v>0.16302791964809771</v>
      </c>
      <c r="AD67" s="67">
        <f t="shared" si="41"/>
        <v>1.7130946870422825E-2</v>
      </c>
      <c r="AE67" s="67">
        <f t="shared" si="42"/>
        <v>2.2218086672429305E-2</v>
      </c>
      <c r="AF67" s="67">
        <f t="shared" si="43"/>
        <v>8.7299976675501156E-3</v>
      </c>
      <c r="AG67" s="67"/>
      <c r="AH67" s="67">
        <f t="shared" si="44"/>
        <v>-2.8205158719726842E-2</v>
      </c>
      <c r="AI67" s="67">
        <f t="shared" si="45"/>
        <v>-7.0454938794469735E-3</v>
      </c>
      <c r="AJ67" s="67">
        <f t="shared" si="46"/>
        <v>-3.4757401029418267E-3</v>
      </c>
      <c r="AK67" s="67">
        <f t="shared" si="47"/>
        <v>-1.5394324438827267E-2</v>
      </c>
      <c r="AL67" s="67">
        <f t="shared" si="48"/>
        <v>3.7914842490247569E-3</v>
      </c>
      <c r="AM67" s="67">
        <f t="shared" si="49"/>
        <v>-2.1798379687538394E-2</v>
      </c>
      <c r="AN67" s="67">
        <f t="shared" si="50"/>
        <v>5.6296342743976879E-2</v>
      </c>
    </row>
    <row r="68" spans="1:40" x14ac:dyDescent="0.2">
      <c r="A68" s="32" t="s">
        <v>108</v>
      </c>
      <c r="B68" s="68">
        <v>595.79680050000002</v>
      </c>
      <c r="C68" s="68">
        <v>751.03525879999995</v>
      </c>
      <c r="D68" s="68">
        <f t="shared" si="37"/>
        <v>1346.8320592999999</v>
      </c>
      <c r="E68" s="68"/>
      <c r="F68" s="68">
        <v>384.22473409999998</v>
      </c>
      <c r="G68" s="68">
        <v>162.44227369999999</v>
      </c>
      <c r="H68" s="68">
        <f t="shared" si="38"/>
        <v>49.129792700000053</v>
      </c>
      <c r="I68" s="68"/>
      <c r="J68" s="68">
        <v>90.143447730000005</v>
      </c>
      <c r="K68" s="68">
        <v>311.73743409999997</v>
      </c>
      <c r="L68" s="68">
        <v>54.413700259999999</v>
      </c>
      <c r="M68" s="68">
        <v>65.493347920000005</v>
      </c>
      <c r="N68" s="68">
        <v>116.2039626</v>
      </c>
      <c r="O68" s="68">
        <v>18.608756679999999</v>
      </c>
      <c r="P68" s="68">
        <f t="shared" si="39"/>
        <v>94.434609510000087</v>
      </c>
      <c r="R68" s="67">
        <f>IFERROR(F68/F64-1, "n/a")</f>
        <v>4.5919246375202505E-2</v>
      </c>
      <c r="S68" s="67">
        <f t="shared" ref="S68" si="53">IFERROR(G68/G64-1, "n/a")</f>
        <v>0.12566469122670121</v>
      </c>
      <c r="T68" s="67">
        <f t="shared" ref="T68" si="54">IFERROR(H68/H64-1, "n/a")</f>
        <v>-1.6008166625911313E-2</v>
      </c>
      <c r="U68" s="67"/>
      <c r="V68" s="67">
        <f t="shared" ref="V68" si="55">IFERROR(J68/J64-1, "n/a")</f>
        <v>-0.1497861133161662</v>
      </c>
      <c r="W68" s="67">
        <f t="shared" ref="W68" si="56">IFERROR(K68/K64-1, "n/a")</f>
        <v>-8.4292944398324576E-2</v>
      </c>
      <c r="X68" s="67">
        <f t="shared" ref="X68" si="57">IFERROR(L68/L64-1, "n/a")</f>
        <v>-7.3982006435617143E-2</v>
      </c>
      <c r="Y68" s="67">
        <f t="shared" ref="Y68" si="58">IFERROR(M68/M64-1, "n/a")</f>
        <v>-2.7796479991238243E-2</v>
      </c>
      <c r="Z68" s="67">
        <f t="shared" ref="Z68" si="59">IFERROR(N68/N64-1, "n/a")</f>
        <v>-6.58327610621946E-2</v>
      </c>
      <c r="AA68" s="67">
        <f t="shared" ref="AA68" si="60">IFERROR(O68/O64-1, "n/a")</f>
        <v>3.6025042054264267E-2</v>
      </c>
      <c r="AB68" s="67">
        <f t="shared" ref="AB68" si="61">IFERROR(P68/P64-1, "n/a")</f>
        <v>7.0837251630939013E-2</v>
      </c>
      <c r="AD68" s="67">
        <f t="shared" ref="AD68" si="62">IFERROR(F68/F67-1, "n/a")</f>
        <v>-1.1048516225109384E-2</v>
      </c>
      <c r="AE68" s="67">
        <f t="shared" ref="AE68" si="63">IFERROR(G68/G67-1, "n/a")</f>
        <v>-1.3410975928158764E-2</v>
      </c>
      <c r="AF68" s="67">
        <f t="shared" ref="AF68" si="64">IFERROR(H68/H67-1, "n/a")</f>
        <v>5.6117692336545844E-3</v>
      </c>
      <c r="AG68" s="67"/>
      <c r="AH68" s="67">
        <f t="shared" ref="AH68" si="65">IFERROR(J68/J67-1, "n/a")</f>
        <v>-0.10346352024380912</v>
      </c>
      <c r="AI68" s="67">
        <f t="shared" ref="AI68" si="66">IFERROR(K68/K67-1, "n/a")</f>
        <v>-4.3078062820373519E-2</v>
      </c>
      <c r="AJ68" s="67">
        <f t="shared" ref="AJ68" si="67">IFERROR(L68/L67-1, "n/a")</f>
        <v>-4.9843810794521715E-2</v>
      </c>
      <c r="AK68" s="67">
        <f t="shared" ref="AK68" si="68">IFERROR(M68/M67-1, "n/a")</f>
        <v>-6.3256194436166813E-2</v>
      </c>
      <c r="AL68" s="67">
        <f t="shared" ref="AL68" si="69">IFERROR(N68/N67-1, "n/a")</f>
        <v>-1.4913536861301147E-2</v>
      </c>
      <c r="AM68" s="67">
        <f t="shared" ref="AM68" si="70">IFERROR(O68/O67-1, "n/a")</f>
        <v>0.13921670393640784</v>
      </c>
      <c r="AN68" s="67">
        <f t="shared" ref="AN68" si="71">IFERROR(P68/P67-1, "n/a")</f>
        <v>9.8923933737016245E-3</v>
      </c>
    </row>
    <row r="69" spans="1:40" x14ac:dyDescent="0.2">
      <c r="A69" s="102" t="s">
        <v>109</v>
      </c>
      <c r="B69" s="42">
        <v>596.39955129999998</v>
      </c>
      <c r="C69" s="42">
        <v>783.74906869999995</v>
      </c>
      <c r="D69" s="68">
        <f t="shared" si="37"/>
        <v>1380.1486199999999</v>
      </c>
      <c r="F69" s="42">
        <v>381.62611249999998</v>
      </c>
      <c r="G69" s="42">
        <v>166.39713119999999</v>
      </c>
      <c r="H69" s="68">
        <f t="shared" si="38"/>
        <v>48.376307600000018</v>
      </c>
      <c r="J69" s="42">
        <v>76.362293719999997</v>
      </c>
      <c r="K69" s="42">
        <v>291.31648669999998</v>
      </c>
      <c r="L69" s="42">
        <v>89.961875849999998</v>
      </c>
      <c r="M69" s="42">
        <v>107.6448793</v>
      </c>
      <c r="N69" s="42">
        <v>110.358408</v>
      </c>
      <c r="O69" s="42">
        <v>20.924228400000001</v>
      </c>
      <c r="P69" s="68">
        <f t="shared" si="39"/>
        <v>87.180896730000086</v>
      </c>
      <c r="R69" s="67">
        <f>IFERROR(F69/F65-1, "n/a")</f>
        <v>-2.1711163626021435E-3</v>
      </c>
      <c r="S69" s="67">
        <f t="shared" ref="S69" si="72">IFERROR(G69/G65-1, "n/a")</f>
        <v>2.0250237202612764E-2</v>
      </c>
      <c r="T69" s="67">
        <f t="shared" ref="T69" si="73">IFERROR(H69/H65-1, "n/a")</f>
        <v>-4.5828809648634339E-2</v>
      </c>
      <c r="U69" s="67"/>
      <c r="V69" s="67">
        <f t="shared" ref="V69" si="74">IFERROR(J69/J65-1, "n/a")</f>
        <v>-0.27786031354038043</v>
      </c>
      <c r="W69" s="67">
        <f t="shared" ref="W69" si="75">IFERROR(K69/K65-1, "n/a")</f>
        <v>-0.13566326863688549</v>
      </c>
      <c r="X69" s="67">
        <f t="shared" ref="X69" si="76">IFERROR(L69/L65-1, "n/a")</f>
        <v>0.54011416529980627</v>
      </c>
      <c r="Y69" s="67">
        <f t="shared" ref="Y69" si="77">IFERROR(M69/M65-1, "n/a")</f>
        <v>0.58761239481330452</v>
      </c>
      <c r="Z69" s="67">
        <f t="shared" ref="Z69" si="78">IFERROR(N69/N65-1, "n/a")</f>
        <v>-0.12168082096929844</v>
      </c>
      <c r="AA69" s="67">
        <f t="shared" ref="AA69" si="79">IFERROR(O69/O65-1, "n/a")</f>
        <v>0.18562397753195259</v>
      </c>
      <c r="AB69" s="67">
        <f t="shared" ref="AB69" si="80">IFERROR(P69/P65-1, "n/a")</f>
        <v>-6.2439066909207419E-2</v>
      </c>
      <c r="AD69" s="67">
        <f t="shared" ref="AD69" si="81">IFERROR(F69/F68-1, "n/a")</f>
        <v>-6.7632855705840322E-3</v>
      </c>
      <c r="AE69" s="67">
        <f t="shared" ref="AE69" si="82">IFERROR(G69/G68-1, "n/a")</f>
        <v>2.4346233341352219E-2</v>
      </c>
      <c r="AF69" s="67">
        <f t="shared" ref="AF69" si="83">IFERROR(H69/H68-1, "n/a")</f>
        <v>-1.5336622822754831E-2</v>
      </c>
      <c r="AG69" s="67"/>
      <c r="AH69" s="67">
        <f t="shared" ref="AH69" si="84">IFERROR(J69/J68-1, "n/a")</f>
        <v>-0.15288026314766301</v>
      </c>
      <c r="AI69" s="67">
        <f t="shared" ref="AI69" si="85">IFERROR(K69/K68-1, "n/a")</f>
        <v>-6.5506882286871293E-2</v>
      </c>
      <c r="AJ69" s="67">
        <f t="shared" ref="AJ69" si="86">IFERROR(L69/L68-1, "n/a")</f>
        <v>0.65329458243316307</v>
      </c>
      <c r="AK69" s="67">
        <f t="shared" ref="AK69" si="87">IFERROR(M69/M68-1, "n/a")</f>
        <v>0.64360019328204143</v>
      </c>
      <c r="AL69" s="67">
        <f t="shared" ref="AL69" si="88">IFERROR(N69/N68-1, "n/a")</f>
        <v>-5.0304262171520842E-2</v>
      </c>
      <c r="AM69" s="67">
        <f t="shared" ref="AM69" si="89">IFERROR(O69/O68-1, "n/a")</f>
        <v>0.12442914697727137</v>
      </c>
      <c r="AN69" s="67">
        <f t="shared" ref="AN69" si="90">IFERROR(P69/P68-1, "n/a")</f>
        <v>-7.681201645919733E-2</v>
      </c>
    </row>
    <row r="70" spans="1:40" x14ac:dyDescent="0.2">
      <c r="A70" s="102" t="s">
        <v>133</v>
      </c>
      <c r="B70" s="42">
        <v>600.83925945863564</v>
      </c>
      <c r="C70" s="42">
        <v>766.33190965607753</v>
      </c>
      <c r="D70" s="68">
        <f t="shared" si="37"/>
        <v>1367.1711691147132</v>
      </c>
      <c r="F70" s="42">
        <v>374.37511703710265</v>
      </c>
      <c r="G70" s="42">
        <v>170.66483569462727</v>
      </c>
      <c r="H70" s="68">
        <f t="shared" si="38"/>
        <v>55.799306726905684</v>
      </c>
      <c r="J70" s="42">
        <v>76.151963028609771</v>
      </c>
      <c r="K70" s="42">
        <v>279.43829763447292</v>
      </c>
      <c r="L70" s="42">
        <v>83.030265480565049</v>
      </c>
      <c r="M70" s="42">
        <v>106.70560796986648</v>
      </c>
      <c r="N70" s="42">
        <v>109.16697708301382</v>
      </c>
      <c r="O70" s="42">
        <v>20.479468167967926</v>
      </c>
      <c r="P70" s="68">
        <f t="shared" si="39"/>
        <v>91.359330291581614</v>
      </c>
      <c r="R70" s="67">
        <f t="shared" ref="R70" si="91">IFERROR(F70/F66-1, "n/a")</f>
        <v>-1.9892953931497259E-2</v>
      </c>
      <c r="S70" s="67">
        <f t="shared" ref="S70" si="92">IFERROR(G70/G66-1, "n/a")</f>
        <v>5.9558226596155839E-2</v>
      </c>
      <c r="T70" s="67">
        <f t="shared" ref="T70" si="93">IFERROR(H70/H66-1, "n/a")</f>
        <v>0.15209728996335192</v>
      </c>
      <c r="U70" s="67"/>
      <c r="V70" s="67">
        <f t="shared" ref="V70" si="94">IFERROR(J70/J66-1, "n/a")</f>
        <v>-0.26398020746973161</v>
      </c>
      <c r="W70" s="67">
        <f t="shared" ref="W70" si="95">IFERROR(K70/K66-1, "n/a")</f>
        <v>-0.14826825880213734</v>
      </c>
      <c r="X70" s="67">
        <f t="shared" ref="X70" si="96">IFERROR(L70/L66-1, "n/a")</f>
        <v>0.4448110153301712</v>
      </c>
      <c r="Y70" s="67">
        <f t="shared" ref="Y70" si="97">IFERROR(M70/M66-1, "n/a")</f>
        <v>0.50270322299117653</v>
      </c>
      <c r="Z70" s="67">
        <f t="shared" ref="Z70" si="98">IFERROR(N70/N66-1, "n/a")</f>
        <v>-7.1058843265504379E-2</v>
      </c>
      <c r="AA70" s="67">
        <f t="shared" ref="AA70" si="99">IFERROR(O70/O66-1, "n/a")</f>
        <v>0.22641100538961001</v>
      </c>
      <c r="AB70" s="67">
        <f t="shared" ref="AB70" si="100">IFERROR(P70/P66-1, "n/a")</f>
        <v>3.2006887321750055E-2</v>
      </c>
      <c r="AD70" s="67">
        <f t="shared" ref="AD70" si="101">IFERROR(F70/F69-1, "n/a")</f>
        <v>-1.9000260268870695E-2</v>
      </c>
      <c r="AE70" s="67">
        <f t="shared" ref="AE70" si="102">IFERROR(G70/G69-1, "n/a")</f>
        <v>2.5647704764198975E-2</v>
      </c>
      <c r="AF70" s="67">
        <f t="shared" ref="AF70" si="103">IFERROR(H70/H69-1, "n/a")</f>
        <v>0.15344286273939733</v>
      </c>
      <c r="AG70" s="67"/>
      <c r="AH70" s="67">
        <f t="shared" ref="AH70" si="104">IFERROR(J70/J69-1, "n/a")</f>
        <v>-2.754378910636901E-3</v>
      </c>
      <c r="AI70" s="67">
        <f t="shared" ref="AI70" si="105">IFERROR(K70/K69-1, "n/a")</f>
        <v>-4.0774173820650628E-2</v>
      </c>
      <c r="AJ70" s="67">
        <f t="shared" ref="AJ70" si="106">IFERROR(L70/L69-1, "n/a")</f>
        <v>-7.7050531727378968E-2</v>
      </c>
      <c r="AK70" s="67">
        <f t="shared" ref="AK70" si="107">IFERROR(M70/M69-1, "n/a")</f>
        <v>-8.7256480404964698E-3</v>
      </c>
      <c r="AL70" s="67">
        <f t="shared" ref="AL70" si="108">IFERROR(N70/N69-1, "n/a")</f>
        <v>-1.0796013992755094E-2</v>
      </c>
      <c r="AM70" s="67">
        <f t="shared" ref="AM70" si="109">IFERROR(O70/O69-1, "n/a")</f>
        <v>-2.1255753069110761E-2</v>
      </c>
      <c r="AN70" s="67">
        <f t="shared" ref="AN70" si="110">IFERROR(P70/P69-1, "n/a")</f>
        <v>4.7928315930520604E-2</v>
      </c>
    </row>
    <row r="71" spans="1:40" x14ac:dyDescent="0.2">
      <c r="A71" s="32" t="s">
        <v>138</v>
      </c>
      <c r="B71" s="68">
        <v>616.8666665867745</v>
      </c>
      <c r="C71" s="68">
        <v>780.25424862181274</v>
      </c>
      <c r="D71" s="68">
        <f t="shared" si="37"/>
        <v>1397.1209152085871</v>
      </c>
      <c r="E71" s="68"/>
      <c r="F71" s="68">
        <v>374.48562070000003</v>
      </c>
      <c r="G71" s="68">
        <v>184.2290381</v>
      </c>
      <c r="H71" s="68">
        <f t="shared" si="38"/>
        <v>58.152007786774448</v>
      </c>
      <c r="I71" s="68"/>
      <c r="J71" s="68">
        <v>89.881998210000006</v>
      </c>
      <c r="K71" s="68">
        <v>266.94305079999998</v>
      </c>
      <c r="L71" s="68">
        <v>79.755251099999995</v>
      </c>
      <c r="M71" s="68">
        <v>115.2366885</v>
      </c>
      <c r="N71" s="68">
        <v>110.8214691</v>
      </c>
      <c r="O71" s="68">
        <v>22.292183000000001</v>
      </c>
      <c r="P71" s="68">
        <f t="shared" si="39"/>
        <v>95.323607911812701</v>
      </c>
      <c r="R71" s="67">
        <f t="shared" ref="R71" si="111">IFERROR(F71/F67-1, "n/a")</f>
        <v>-3.6115904638149843E-2</v>
      </c>
      <c r="S71" s="67">
        <f t="shared" ref="S71" si="112">IFERROR(G71/G67-1, "n/a")</f>
        <v>0.11891038437719836</v>
      </c>
      <c r="T71" s="67">
        <f t="shared" ref="T71" si="113">IFERROR(H71/H67-1, "n/a")</f>
        <v>0.19028272299116478</v>
      </c>
      <c r="U71" s="67"/>
      <c r="V71" s="67">
        <f t="shared" ref="V71" si="114">IFERROR(J71/J67-1, "n/a")</f>
        <v>-0.10606380942951699</v>
      </c>
      <c r="W71" s="67">
        <f t="shared" ref="W71" si="115">IFERROR(K71/K67-1, "n/a")</f>
        <v>-0.18058072805515701</v>
      </c>
      <c r="X71" s="67">
        <f t="shared" ref="X71" si="116">IFERROR(L71/L67-1, "n/a")</f>
        <v>0.39266297076305512</v>
      </c>
      <c r="Y71" s="67">
        <f t="shared" ref="Y71" si="117">IFERROR(M71/M67-1, "n/a")</f>
        <v>0.64821707172339638</v>
      </c>
      <c r="Z71" s="67">
        <f t="shared" ref="Z71" si="118">IFERROR(N71/N67-1, "n/a")</f>
        <v>-6.0542114115877732E-2</v>
      </c>
      <c r="AA71" s="67">
        <f t="shared" ref="AA71" si="119">IFERROR(O71/O67-1, "n/a")</f>
        <v>0.3647138106814789</v>
      </c>
      <c r="AB71" s="67">
        <f t="shared" ref="AB71" si="120">IFERROR(P71/P67-1, "n/a")</f>
        <v>1.9399423988540665E-2</v>
      </c>
      <c r="AD71" s="67">
        <f t="shared" ref="AD71" si="121">IFERROR(F71/F70-1, "n/a")</f>
        <v>2.9516828942033335E-4</v>
      </c>
      <c r="AE71" s="67">
        <f t="shared" ref="AE71" si="122">IFERROR(G71/G70-1, "n/a")</f>
        <v>7.9478601143373906E-2</v>
      </c>
      <c r="AF71" s="67">
        <f t="shared" ref="AF71" si="123">IFERROR(H71/H70-1, "n/a")</f>
        <v>4.2163625282719108E-2</v>
      </c>
      <c r="AG71" s="67"/>
      <c r="AH71" s="67">
        <f t="shared" ref="AH71" si="124">IFERROR(J71/J70-1, "n/a")</f>
        <v>0.18029784965926554</v>
      </c>
      <c r="AI71" s="67">
        <f t="shared" ref="AI71" si="125">IFERROR(K71/K70-1, "n/a")</f>
        <v>-4.4715584586110246E-2</v>
      </c>
      <c r="AJ71" s="67">
        <f t="shared" ref="AJ71" si="126">IFERROR(L71/L70-1, "n/a")</f>
        <v>-3.9443621691558239E-2</v>
      </c>
      <c r="AK71" s="67">
        <f t="shared" ref="AK71" si="127">IFERROR(M71/M70-1, "n/a")</f>
        <v>7.9949692358649793E-2</v>
      </c>
      <c r="AL71" s="67">
        <f t="shared" ref="AL71" si="128">IFERROR(N71/N70-1, "n/a")</f>
        <v>1.5155608968892231E-2</v>
      </c>
      <c r="AM71" s="67">
        <f t="shared" ref="AM71" si="129">IFERROR(O71/O70-1, "n/a")</f>
        <v>8.8513764965213015E-2</v>
      </c>
      <c r="AN71" s="67">
        <f t="shared" ref="AN71" si="130">IFERROR(P71/P70-1, "n/a")</f>
        <v>4.3392148427300548E-2</v>
      </c>
    </row>
    <row r="72" spans="1:40" x14ac:dyDescent="0.2">
      <c r="A72" s="32" t="s">
        <v>139</v>
      </c>
      <c r="B72" s="68">
        <v>633.8888135572231</v>
      </c>
      <c r="C72" s="68">
        <v>790.42604919632561</v>
      </c>
      <c r="D72" s="68">
        <f t="shared" si="37"/>
        <v>1424.3148627535488</v>
      </c>
      <c r="E72" s="68"/>
      <c r="F72" s="68">
        <v>374.53584065152921</v>
      </c>
      <c r="G72" s="68">
        <v>194.87627242696357</v>
      </c>
      <c r="H72" s="68">
        <f t="shared" si="38"/>
        <v>64.476700478730322</v>
      </c>
      <c r="I72" s="68"/>
      <c r="J72" s="68">
        <v>107.99459895566264</v>
      </c>
      <c r="K72" s="68">
        <v>267.65987457489018</v>
      </c>
      <c r="L72" s="68">
        <v>74.324720036451126</v>
      </c>
      <c r="M72" s="68">
        <v>110.9361496315054</v>
      </c>
      <c r="N72" s="68">
        <v>108.70493146346418</v>
      </c>
      <c r="O72" s="68">
        <v>26.170222261249688</v>
      </c>
      <c r="P72" s="68">
        <f t="shared" si="39"/>
        <v>94.635552273102348</v>
      </c>
      <c r="R72" s="67">
        <f t="shared" ref="R72" si="131">IFERROR(F72/F68-1, "n/a")</f>
        <v>-2.5216735385778399E-2</v>
      </c>
      <c r="S72" s="67">
        <f t="shared" ref="S72" si="132">IFERROR(G72/G68-1, "n/a")</f>
        <v>0.19966476698585867</v>
      </c>
      <c r="T72" s="67">
        <f t="shared" ref="T72" si="133">IFERROR(H72/H68-1, "n/a")</f>
        <v>0.31237477170812999</v>
      </c>
      <c r="U72" s="67"/>
      <c r="V72" s="67">
        <f t="shared" ref="V72" si="134">IFERROR(J72/J68-1, "n/a")</f>
        <v>0.19803049112488869</v>
      </c>
      <c r="W72" s="67">
        <f t="shared" ref="W72" si="135">IFERROR(K72/K68-1, "n/a")</f>
        <v>-0.14139321975355224</v>
      </c>
      <c r="X72" s="67">
        <f t="shared" ref="X72" si="136">IFERROR(L72/L68-1, "n/a")</f>
        <v>0.36591923874524479</v>
      </c>
      <c r="Y72" s="67">
        <f t="shared" ref="Y72" si="137">IFERROR(M72/M68-1, "n/a")</f>
        <v>0.69385369895907112</v>
      </c>
      <c r="Z72" s="67">
        <f t="shared" ref="Z72" si="138">IFERROR(N72/N68-1, "n/a")</f>
        <v>-6.4533351262290095E-2</v>
      </c>
      <c r="AA72" s="67">
        <f t="shared" ref="AA72" si="139">IFERROR(O72/O68-1, "n/a")</f>
        <v>0.4063391075114906</v>
      </c>
      <c r="AB72" s="67">
        <f t="shared" ref="AB72" si="140">IFERROR(P72/P68-1, "n/a")</f>
        <v>2.1278508392728046E-3</v>
      </c>
      <c r="AD72" s="67">
        <f t="shared" ref="AD72" si="141">IFERROR(F72/F71-1, "n/a")</f>
        <v>1.3410381801937099E-4</v>
      </c>
      <c r="AE72" s="67">
        <f t="shared" ref="AE72" si="142">IFERROR(G72/G71-1, "n/a")</f>
        <v>5.7793464248476534E-2</v>
      </c>
      <c r="AF72" s="67">
        <f t="shared" ref="AF72" si="143">IFERROR(H72/H71-1, "n/a")</f>
        <v>0.10876138129480561</v>
      </c>
      <c r="AG72" s="67"/>
      <c r="AH72" s="67">
        <f t="shared" ref="AH72" si="144">IFERROR(J72/J71-1, "n/a")</f>
        <v>0.20151533239553054</v>
      </c>
      <c r="AI72" s="67">
        <f t="shared" ref="AI72" si="145">IFERROR(K72/K71-1, "n/a")</f>
        <v>2.6853059959490722E-3</v>
      </c>
      <c r="AJ72" s="67">
        <f t="shared" ref="AJ72" si="146">IFERROR(L72/L71-1, "n/a")</f>
        <v>-6.8089950049055381E-2</v>
      </c>
      <c r="AK72" s="67">
        <f t="shared" ref="AK72" si="147">IFERROR(M72/M71-1, "n/a")</f>
        <v>-3.7319181282223335E-2</v>
      </c>
      <c r="AL72" s="67">
        <f t="shared" ref="AL72" si="148">IFERROR(N72/N71-1, "n/a")</f>
        <v>-1.9098624605183301E-2</v>
      </c>
      <c r="AM72" s="67">
        <f t="shared" ref="AM72" si="149">IFERROR(O72/O71-1, "n/a")</f>
        <v>0.17396408692902288</v>
      </c>
      <c r="AN72" s="67">
        <f t="shared" ref="AN72" si="150">IFERROR(P72/P71-1, "n/a")</f>
        <v>-7.2181031937743612E-3</v>
      </c>
    </row>
    <row r="73" spans="1:40" x14ac:dyDescent="0.2">
      <c r="A73" s="32" t="s">
        <v>142</v>
      </c>
      <c r="B73" s="68">
        <v>672.78061676056996</v>
      </c>
      <c r="C73" s="68">
        <v>839.74995502875049</v>
      </c>
      <c r="D73" s="68">
        <f t="shared" si="37"/>
        <v>1512.5305717893204</v>
      </c>
      <c r="E73" s="68"/>
      <c r="F73" s="68">
        <v>378.61235375071635</v>
      </c>
      <c r="G73" s="68">
        <v>226.65677904420861</v>
      </c>
      <c r="H73" s="68">
        <f t="shared" si="38"/>
        <v>67.51148396564497</v>
      </c>
      <c r="I73" s="68"/>
      <c r="J73" s="68">
        <v>126.27415235086796</v>
      </c>
      <c r="K73" s="68">
        <v>275.28420932383381</v>
      </c>
      <c r="L73" s="68">
        <v>71.115659377963738</v>
      </c>
      <c r="M73" s="68">
        <v>113.87458524397042</v>
      </c>
      <c r="N73" s="68">
        <v>112.62588527120434</v>
      </c>
      <c r="O73" s="68">
        <v>33.039405392800688</v>
      </c>
      <c r="P73" s="68">
        <f t="shared" si="39"/>
        <v>107.5360580681097</v>
      </c>
      <c r="R73" s="67">
        <f t="shared" ref="R73" si="151">IFERROR(F73/F69-1, "n/a")</f>
        <v>-7.897150248814877E-3</v>
      </c>
      <c r="S73" s="67">
        <f t="shared" ref="S73" si="152">IFERROR(G73/G69-1, "n/a")</f>
        <v>0.36214355025015377</v>
      </c>
      <c r="T73" s="67">
        <f t="shared" ref="T73" si="153">IFERROR(H73/H69-1, "n/a")</f>
        <v>0.39554850948659315</v>
      </c>
      <c r="U73" s="67"/>
      <c r="V73" s="67">
        <f t="shared" ref="V73" si="154">IFERROR(J73/J69-1, "n/a")</f>
        <v>0.65361916463485681</v>
      </c>
      <c r="W73" s="67">
        <f t="shared" ref="W73" si="155">IFERROR(K73/K69-1, "n/a")</f>
        <v>-5.5033882763649955E-2</v>
      </c>
      <c r="X73" s="67">
        <f t="shared" ref="X73" si="156">IFERROR(L73/L69-1, "n/a")</f>
        <v>-0.20949114604346331</v>
      </c>
      <c r="Y73" s="67">
        <f t="shared" ref="Y73" si="157">IFERROR(M73/M69-1, "n/a")</f>
        <v>5.7872757018089027E-2</v>
      </c>
      <c r="Z73" s="67">
        <f t="shared" ref="Z73" si="158">IFERROR(N73/N69-1, "n/a")</f>
        <v>2.0546484063129533E-2</v>
      </c>
      <c r="AA73" s="67">
        <f t="shared" ref="AA73" si="159">IFERROR(O73/O69-1, "n/a")</f>
        <v>0.57900232979681521</v>
      </c>
      <c r="AB73" s="67">
        <f t="shared" ref="AB73" si="160">IFERROR(P73/P69-1, "n/a")</f>
        <v>0.23348189914987572</v>
      </c>
      <c r="AD73" s="67">
        <f t="shared" ref="AD73" si="161">IFERROR(F73/F72-1, "n/a")</f>
        <v>1.0884173573604494E-2</v>
      </c>
      <c r="AE73" s="67">
        <f t="shared" ref="AE73" si="162">IFERROR(G73/G72-1, "n/a")</f>
        <v>0.16308043160644847</v>
      </c>
      <c r="AF73" s="67">
        <f t="shared" ref="AF73" si="163">IFERROR(H73/H72-1, "n/a")</f>
        <v>4.7067909250656736E-2</v>
      </c>
      <c r="AG73" s="67"/>
      <c r="AH73" s="67">
        <f t="shared" ref="AH73" si="164">IFERROR(J73/J72-1, "n/a")</f>
        <v>0.16926358884586468</v>
      </c>
      <c r="AI73" s="67">
        <f t="shared" ref="AI73" si="165">IFERROR(K73/K72-1, "n/a")</f>
        <v>2.8485161479855581E-2</v>
      </c>
      <c r="AJ73" s="67">
        <f t="shared" ref="AJ73" si="166">IFERROR(L73/L72-1, "n/a")</f>
        <v>-4.3176222620328275E-2</v>
      </c>
      <c r="AK73" s="67">
        <f t="shared" ref="AK73" si="167">IFERROR(M73/M72-1, "n/a")</f>
        <v>2.6487629345579133E-2</v>
      </c>
      <c r="AL73" s="67">
        <f t="shared" ref="AL73" si="168">IFERROR(N73/N72-1, "n/a")</f>
        <v>3.6069695780618805E-2</v>
      </c>
      <c r="AM73" s="67">
        <f t="shared" ref="AM73" si="169">IFERROR(O73/O72-1, "n/a")</f>
        <v>0.26248088621403176</v>
      </c>
      <c r="AN73" s="67">
        <f t="shared" ref="AN73" si="170">IFERROR(P73/P72-1, "n/a")</f>
        <v>0.1363177525268584</v>
      </c>
    </row>
    <row r="74" spans="1:40" x14ac:dyDescent="0.2">
      <c r="A74" s="32"/>
      <c r="B74" s="68"/>
      <c r="C74" s="68"/>
      <c r="D74" s="68"/>
      <c r="E74" s="68"/>
      <c r="F74" s="68"/>
      <c r="G74" s="68"/>
      <c r="H74" s="68"/>
      <c r="I74" s="68"/>
      <c r="J74" s="68"/>
      <c r="K74" s="68"/>
      <c r="L74" s="68"/>
      <c r="M74" s="68"/>
      <c r="N74" s="68"/>
      <c r="O74" s="68"/>
      <c r="P74" s="68"/>
      <c r="R74" s="67"/>
      <c r="S74" s="67"/>
      <c r="T74" s="67"/>
      <c r="U74" s="67"/>
      <c r="V74" s="67"/>
      <c r="W74" s="67"/>
      <c r="X74" s="67"/>
      <c r="Y74" s="67"/>
      <c r="Z74" s="67"/>
      <c r="AA74" s="67"/>
      <c r="AB74" s="67"/>
      <c r="AD74" s="67"/>
      <c r="AE74" s="67"/>
      <c r="AF74" s="67"/>
      <c r="AG74" s="67"/>
      <c r="AH74" s="67"/>
      <c r="AI74" s="67"/>
      <c r="AJ74" s="67"/>
      <c r="AK74" s="67"/>
      <c r="AL74" s="67"/>
      <c r="AM74" s="67"/>
      <c r="AN74" s="67"/>
    </row>
    <row r="75" spans="1:40" x14ac:dyDescent="0.2">
      <c r="A75" s="32"/>
      <c r="B75" s="68"/>
      <c r="C75" s="68"/>
      <c r="D75" s="68"/>
      <c r="E75" s="68"/>
      <c r="F75" s="68"/>
      <c r="G75" s="68"/>
      <c r="H75" s="68"/>
      <c r="I75" s="68"/>
      <c r="J75" s="68"/>
      <c r="K75" s="68"/>
      <c r="L75" s="68"/>
      <c r="M75" s="68"/>
      <c r="N75" s="68"/>
      <c r="O75" s="68"/>
      <c r="P75" s="68"/>
      <c r="R75" s="67"/>
      <c r="S75" s="67"/>
      <c r="T75" s="67"/>
      <c r="U75" s="67"/>
      <c r="V75" s="67"/>
      <c r="W75" s="67"/>
      <c r="X75" s="67"/>
      <c r="Y75" s="67"/>
      <c r="Z75" s="67"/>
      <c r="AA75" s="67"/>
      <c r="AB75" s="67"/>
      <c r="AD75" s="67"/>
      <c r="AE75" s="67"/>
      <c r="AF75" s="67"/>
      <c r="AG75" s="67"/>
      <c r="AH75" s="67"/>
      <c r="AI75" s="67"/>
      <c r="AJ75" s="67"/>
      <c r="AK75" s="67"/>
      <c r="AL75" s="67"/>
      <c r="AM75" s="67"/>
      <c r="AN75" s="67"/>
    </row>
    <row r="76" spans="1:40" x14ac:dyDescent="0.2">
      <c r="A76" s="32"/>
      <c r="B76" s="68"/>
      <c r="C76" s="68"/>
      <c r="D76" s="68"/>
      <c r="E76" s="68"/>
      <c r="F76" s="68"/>
      <c r="G76" s="68"/>
      <c r="H76" s="68"/>
      <c r="I76" s="68"/>
      <c r="J76" s="68"/>
      <c r="K76" s="68"/>
      <c r="L76" s="68"/>
      <c r="M76" s="68"/>
      <c r="N76" s="68"/>
      <c r="O76" s="68"/>
      <c r="P76" s="68"/>
      <c r="R76" s="67"/>
      <c r="S76" s="67"/>
      <c r="T76" s="67"/>
      <c r="U76" s="67"/>
      <c r="V76" s="67"/>
      <c r="W76" s="67"/>
      <c r="X76" s="67"/>
      <c r="Y76" s="67"/>
      <c r="Z76" s="67"/>
      <c r="AA76" s="67"/>
      <c r="AB76" s="67"/>
      <c r="AD76" s="67"/>
      <c r="AE76" s="67"/>
      <c r="AF76" s="67"/>
      <c r="AG76" s="67"/>
      <c r="AH76" s="67"/>
      <c r="AI76" s="67"/>
      <c r="AJ76" s="67"/>
      <c r="AK76" s="67"/>
      <c r="AL76" s="67"/>
      <c r="AM76" s="67"/>
      <c r="AN76" s="67"/>
    </row>
    <row r="77" spans="1:40" x14ac:dyDescent="0.2">
      <c r="A77" s="32"/>
      <c r="B77" s="68"/>
      <c r="C77" s="68"/>
      <c r="D77" s="68"/>
      <c r="E77" s="68"/>
      <c r="F77" s="68"/>
      <c r="G77" s="68"/>
      <c r="H77" s="68"/>
      <c r="I77" s="68"/>
      <c r="J77" s="68"/>
      <c r="K77" s="68"/>
      <c r="L77" s="68"/>
      <c r="M77" s="68"/>
      <c r="N77" s="68"/>
      <c r="O77" s="68"/>
      <c r="P77" s="68"/>
      <c r="R77" s="67"/>
      <c r="S77" s="67"/>
      <c r="T77" s="67"/>
      <c r="U77" s="67"/>
      <c r="V77" s="67"/>
      <c r="W77" s="67"/>
      <c r="X77" s="67"/>
      <c r="Y77" s="67"/>
      <c r="Z77" s="67"/>
      <c r="AA77" s="67"/>
      <c r="AB77" s="67"/>
      <c r="AD77" s="67"/>
      <c r="AE77" s="67"/>
      <c r="AF77" s="67"/>
      <c r="AG77" s="67"/>
      <c r="AH77" s="67"/>
      <c r="AI77" s="67"/>
      <c r="AJ77" s="67"/>
      <c r="AK77" s="67"/>
      <c r="AL77" s="67"/>
      <c r="AM77" s="67"/>
      <c r="AN77" s="67"/>
    </row>
    <row r="78" spans="1:40" x14ac:dyDescent="0.2">
      <c r="A78" s="102"/>
      <c r="D78" s="68"/>
      <c r="H78" s="68"/>
      <c r="P78" s="68"/>
      <c r="R78" s="67"/>
      <c r="S78" s="67"/>
      <c r="T78" s="67"/>
      <c r="U78" s="67"/>
      <c r="V78" s="67"/>
      <c r="W78" s="67"/>
      <c r="X78" s="67"/>
      <c r="Y78" s="67"/>
      <c r="Z78" s="67"/>
      <c r="AA78" s="67"/>
      <c r="AB78" s="67"/>
      <c r="AD78" s="67"/>
      <c r="AE78" s="67"/>
      <c r="AF78" s="67"/>
      <c r="AG78" s="67"/>
      <c r="AH78" s="67"/>
      <c r="AI78" s="67"/>
      <c r="AJ78" s="67"/>
      <c r="AK78" s="67"/>
      <c r="AL78" s="67"/>
      <c r="AM78" s="67"/>
      <c r="AN78" s="67"/>
    </row>
    <row r="79" spans="1:40" x14ac:dyDescent="0.2">
      <c r="A79" s="102"/>
      <c r="D79" s="68"/>
      <c r="H79" s="68"/>
      <c r="P79" s="68"/>
      <c r="R79" s="67"/>
      <c r="S79" s="67"/>
      <c r="T79" s="67"/>
      <c r="U79" s="67"/>
      <c r="V79" s="67"/>
      <c r="W79" s="67"/>
      <c r="X79" s="67"/>
      <c r="Y79" s="67"/>
      <c r="Z79" s="67"/>
      <c r="AA79" s="67"/>
      <c r="AB79" s="67"/>
      <c r="AD79" s="67"/>
      <c r="AE79" s="67"/>
      <c r="AF79" s="67"/>
      <c r="AG79" s="67"/>
      <c r="AH79" s="67"/>
      <c r="AI79" s="67"/>
      <c r="AJ79" s="67"/>
      <c r="AK79" s="67"/>
      <c r="AL79" s="67"/>
      <c r="AM79" s="67"/>
      <c r="AN79" s="67"/>
    </row>
  </sheetData>
  <mergeCells count="8">
    <mergeCell ref="AD16:AN16"/>
    <mergeCell ref="AD17:AF17"/>
    <mergeCell ref="AH17:AN17"/>
    <mergeCell ref="F17:H17"/>
    <mergeCell ref="J17:P17"/>
    <mergeCell ref="R17:T17"/>
    <mergeCell ref="V17:AB17"/>
    <mergeCell ref="R16:AB16"/>
  </mergeCells>
  <phoneticPr fontId="44" type="noConversion"/>
  <pageMargins left="0.75" right="0.75" top="1.25" bottom="0.75" header="0.4" footer="0.5"/>
  <pageSetup scale="9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of Contents</vt:lpstr>
      <vt:lpstr>MBS Issuance</vt:lpstr>
      <vt:lpstr>Trading Volume - $</vt:lpstr>
      <vt:lpstr>Trading Volume - #</vt:lpstr>
      <vt:lpstr>Fact Book $</vt:lpstr>
      <vt:lpstr>Fact Book #</vt:lpstr>
      <vt:lpstr>MBS Outstanding</vt:lpstr>
      <vt:lpstr>Non-Agency Issuance</vt:lpstr>
      <vt:lpstr>NonAgency Outstanding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2016-06-01T17:58:33Z</dcterms:created>
  <dcterms:modified xsi:type="dcterms:W3CDTF">2023-01-10T16:03:16Z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